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Compras" sheetId="2" r:id="rId6"/>
    <sheet state="visible" name="Cartoes" sheetId="3" r:id="rId7"/>
    <sheet state="visible" name="Listas" sheetId="4" r:id="rId8"/>
    <sheet state="visible" name="Instrucoes" sheetId="5" r:id="rId9"/>
  </sheets>
  <definedNames/>
  <calcPr/>
</workbook>
</file>

<file path=xl/sharedStrings.xml><?xml version="1.0" encoding="utf-8"?>
<sst xmlns="http://schemas.openxmlformats.org/spreadsheetml/2006/main" count="117" uniqueCount="91">
  <si>
    <t>Categoria</t>
  </si>
  <si>
    <t>Cartao</t>
  </si>
  <si>
    <t>Data compra</t>
  </si>
  <si>
    <t>Status</t>
  </si>
  <si>
    <t>Alimentacao</t>
  </si>
  <si>
    <t>Pendente</t>
  </si>
  <si>
    <t>Cartao Principal</t>
  </si>
  <si>
    <t>Transporte</t>
  </si>
  <si>
    <t>Pago</t>
  </si>
  <si>
    <t>Cartao 2</t>
  </si>
  <si>
    <t>Casa</t>
  </si>
  <si>
    <t>Cancelado</t>
  </si>
  <si>
    <t>Cartao 3</t>
  </si>
  <si>
    <t>Saude</t>
  </si>
  <si>
    <t>Educacao</t>
  </si>
  <si>
    <t>Lazer</t>
  </si>
  <si>
    <t>Assinaturas</t>
  </si>
  <si>
    <t>Compras</t>
  </si>
  <si>
    <t>Outros</t>
  </si>
  <si>
    <t>Descricao</t>
  </si>
  <si>
    <t>Valor total</t>
  </si>
  <si>
    <t>Parcelas</t>
  </si>
  <si>
    <t>Parcela atual</t>
  </si>
  <si>
    <t>Valor parcela</t>
  </si>
  <si>
    <t>Valor na fatura</t>
  </si>
  <si>
    <t>Observacoes</t>
  </si>
  <si>
    <t>Compromisso restante</t>
  </si>
  <si>
    <t>Conferência</t>
  </si>
  <si>
    <t>Limite</t>
  </si>
  <si>
    <t>Dia fechamento</t>
  </si>
  <si>
    <t>Dia vencimento</t>
  </si>
  <si>
    <t>Fatura atual</t>
  </si>
  <si>
    <t>Disponível gerencial</t>
  </si>
  <si>
    <t>Supermercado</t>
  </si>
  <si>
    <t>Compra do mes</t>
  </si>
  <si>
    <t>Notebook</t>
  </si>
  <si>
    <t>12x sem juros</t>
  </si>
  <si>
    <t>Streaming</t>
  </si>
  <si>
    <t>Curso online</t>
  </si>
  <si>
    <t>COMO USAR A PLANILHA</t>
  </si>
  <si>
    <t>1</t>
  </si>
  <si>
    <t>Entradas</t>
  </si>
  <si>
    <t>Cartoes A:D; Compras A:G, J e K. H/I/L/M, Cartoes E:H e Resumo são automáticos.</t>
  </si>
  <si>
    <t>2</t>
  </si>
  <si>
    <t>Capacidade</t>
  </si>
  <si>
    <t>49 cartões (2:50) e 499 compras (2:500). Cadastre cada compra uma vez.</t>
  </si>
  <si>
    <t>3</t>
  </si>
  <si>
    <t>G identifica a próxima parcela ainda NÃO paga. Ex.: notebook 12x, atual3 = duas pagas e dez ainda comprometidas.</t>
  </si>
  <si>
    <t>4</t>
  </si>
  <si>
    <t>Atualização</t>
  </si>
  <si>
    <t>Após pagar uma parcela, aumente G em1. Após a última, marque Pago sem usar G maior que F.</t>
  </si>
  <si>
    <t>5</t>
  </si>
  <si>
    <t>Pendente: parcela atual e restantes incluídas. Pago: compra inteira liquidada. Cancelado: excluída dos compromissos.</t>
  </si>
  <si>
    <t>6</t>
  </si>
  <si>
    <t>Compromisso</t>
  </si>
  <si>
    <t>L = valor total menos parcelas anteriores. Inclui a parcela atual. Fatura estimada soma somente uma parcela por compra pendente.</t>
  </si>
  <si>
    <t>7</t>
  </si>
  <si>
    <t>Limite gerencial</t>
  </si>
  <si>
    <t>Cartoes F = limite menos compromisso restante. Pode ser negativo. É estimativa e não o limite oficial da instituição.</t>
  </si>
  <si>
    <t>8</t>
  </si>
  <si>
    <t>Arredondamento</t>
  </si>
  <si>
    <t>H arredonda para centavos. L mantém diferença de centavos na última parcela. Confira ajustes na fatura oficial.</t>
  </si>
  <si>
    <t>9</t>
  </si>
  <si>
    <t>Revisar dados: campo obrigatório ausente, cartão desconhecido/duplicado, valor ou parcelas inválidos. Corrija antes de usar os totais.</t>
  </si>
  <si>
    <t>10</t>
  </si>
  <si>
    <t>Datas e ciclos</t>
  </si>
  <si>
    <t>Data da compra deve ser data válida. Fechamento/vencimento entre1 e31 são referências manuais; não distribuem compras por mês.</t>
  </si>
  <si>
    <t>11</t>
  </si>
  <si>
    <t>Sem projeção</t>
  </si>
  <si>
    <t>Modelo de cinco abas com um gráfico por cartão. Não calcula faturas futuras por calendário nem resumo por categoria.</t>
  </si>
  <si>
    <t>12</t>
  </si>
  <si>
    <t>Categorias</t>
  </si>
  <si>
    <t>D é descrição de classificação. A lista pode ajudar a padronizar, mas não há gráfico por categoria.</t>
  </si>
  <si>
    <t>13</t>
  </si>
  <si>
    <t>Ampliação</t>
  </si>
  <si>
    <t>Copie fórmulas e validações abaixo do limite; amplie SUMIFS/COUNTIFS do Resumo/Cartoes/Compras, lista e fonte do gráfico.</t>
  </si>
  <si>
    <t>14</t>
  </si>
  <si>
    <t>Segurança</t>
  </si>
  <si>
    <t>Use nomes genéricos. Não registre número completo, CVV, senha, token ou dados bancários sensíveis.</t>
  </si>
  <si>
    <t>15</t>
  </si>
  <si>
    <t>Conciliação</t>
  </si>
  <si>
    <t>Confirme juros, estornos, tarifas, pagamentos e diferenças com o banco. Atualize cada compra em todos os ciclos.</t>
  </si>
  <si>
    <t>CONTROLE DE CARTAO DE CREDITO</t>
  </si>
  <si>
    <t>Planilhas Gestão • faturas, limites e compras parceladas</t>
  </si>
  <si>
    <t>Limite total</t>
  </si>
  <si>
    <t>Parcelas pendentes</t>
  </si>
  <si>
    <t>Compras cadastradas</t>
  </si>
  <si>
    <t>Compras válidas (R$)</t>
  </si>
  <si>
    <t>Ticket medio</t>
  </si>
  <si>
    <t>Linhas para revisar</t>
  </si>
  <si>
    <t>Parcela atual ainda não paga. Pago = compra integralmente quitada. Sem projeção por mês.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</si>
</sst>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R$ #,##0.00"/>
  </numFmts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0.0"/>
      <color rgb="FFFFFFFF"/>
      <name val="Arial"/>
    </font>
    <font>
      <sz val="10.0"/>
      <color theme="1"/>
      <name val="Arial"/>
    </font>
    <font>
      <b/>
      <sz val="20.0"/>
      <color rgb="FFFFFFFF"/>
      <name val="Arial"/>
    </font>
    <font>
      <i/>
      <sz val="10.0"/>
      <color theme="1"/>
      <name val="Arial"/>
    </font>
    <font>
      <b/>
      <sz val="15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93C2E"/>
        <bgColor rgb="FF093C2E"/>
      </patternFill>
    </fill>
    <fill>
      <patternFill patternType="solid">
        <fgColor rgb="FF0E6A4E"/>
        <bgColor rgb="FF0E6A4E"/>
      </patternFill>
    </fill>
    <fill>
      <patternFill patternType="solid">
        <fgColor rgb="FFFFFFFF"/>
        <bgColor rgb="FFFFFFFF"/>
      </patternFill>
    </fill>
    <fill>
      <patternFill patternType="solid">
        <fgColor rgb="FFE9F5EF"/>
        <bgColor rgb="FFE9F5EF"/>
      </patternFill>
    </fill>
    <fill>
      <patternFill patternType="solid">
        <fgColor rgb="FFF7FBF9"/>
        <bgColor rgb="FFF7FBF9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horizontal="center" shrinkToFit="0" vertical="center" wrapText="1"/>
    </xf>
    <xf borderId="0" fillId="3" fontId="2" numFmtId="0" xfId="0" applyAlignment="1" applyFill="1" applyFont="1">
      <alignment horizontal="center"/>
    </xf>
    <xf borderId="0" fillId="4" fontId="3" numFmtId="164" xfId="0" applyAlignment="1" applyFill="1" applyFont="1" applyNumberFormat="1">
      <alignment readingOrder="0"/>
    </xf>
    <xf borderId="0" fillId="3" fontId="2" numFmtId="0" xfId="0" applyAlignment="1" applyFill="1" applyFont="1">
      <alignment horizontal="center" readingOrder="0"/>
    </xf>
    <xf borderId="0" fillId="4" fontId="3" numFmtId="0" xfId="0" applyFill="1" applyFont="1"/>
    <xf borderId="0" fillId="4" fontId="3" numFmtId="165" xfId="0" applyFill="1" applyFont="1" applyNumberFormat="1"/>
    <xf borderId="0" fillId="5" fontId="3" numFmtId="165" xfId="0" applyFill="1" applyFont="1" applyNumberFormat="1"/>
    <xf borderId="0" fillId="5" fontId="1" numFmtId="165" xfId="0" applyFill="1" applyFont="1" applyNumberFormat="1"/>
    <xf borderId="0" fillId="5" fontId="3" numFmtId="0" xfId="0" applyFill="1" applyFont="1"/>
    <xf quotePrefix="1"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vertical="center" wrapText="1"/>
    </xf>
    <xf borderId="0" fillId="4" fontId="3" numFmtId="164" xfId="0" applyFill="1" applyFont="1" applyNumberFormat="1"/>
    <xf borderId="0" fillId="0" fontId="1" numFmtId="0" xfId="0" applyFont="1"/>
    <xf borderId="0" fillId="2" fontId="4" numFmtId="0" xfId="0" applyAlignment="1" applyFill="1" applyFont="1">
      <alignment vertical="center"/>
    </xf>
    <xf borderId="0" fillId="5" fontId="5" numFmtId="0" xfId="0" applyFill="1" applyFont="1"/>
    <xf borderId="0" fillId="3" fontId="2" numFmtId="0" xfId="0" applyAlignment="1" applyFill="1" applyFont="1">
      <alignment horizontal="center" shrinkToFit="0" vertical="center" wrapText="1"/>
    </xf>
    <xf borderId="0" fillId="3" fontId="2" numFmtId="0" xfId="0" applyAlignment="1" applyFill="1" applyFont="1">
      <alignment horizontal="center" readingOrder="0" shrinkToFit="0" vertical="center" wrapText="1"/>
    </xf>
    <xf borderId="0" fillId="6" fontId="6" numFmtId="165" xfId="0" applyAlignment="1" applyFill="1" applyFont="1" applyNumberFormat="1">
      <alignment horizontal="center"/>
    </xf>
    <xf borderId="0" fillId="6" fontId="6" numFmtId="0" xfId="0" applyAlignment="1" applyFill="1" applyFont="1">
      <alignment horizontal="center"/>
    </xf>
    <xf borderId="0" fillId="0" fontId="1" numFmtId="165" xfId="0" applyFont="1" applyNumberFormat="1"/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Roboto"/>
              </a:defRPr>
            </a:pPr>
            <a:r>
              <a:rPr b="0">
                <a:solidFill>
                  <a:srgbClr val="757575"/>
                </a:solidFill>
                <a:latin typeface="Roboto"/>
              </a:rPr>
              <a:t>Parcelas pendentes por cartão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Cartoes!$E$1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Cartoes!$A$2:$A$50</c:f>
            </c:strRef>
          </c:cat>
          <c:val>
            <c:numRef>
              <c:f>Cartoes!$E$2:$E$50</c:f>
              <c:numCache/>
            </c:numRef>
          </c:val>
        </c:ser>
        <c:axId val="319597314"/>
        <c:axId val="186738334"/>
      </c:barChart>
      <c:catAx>
        <c:axId val="3195973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>Cartão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86738334"/>
      </c:catAx>
      <c:valAx>
        <c:axId val="18673833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31959731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8</xdr:row>
      <xdr:rowOff>0</xdr:rowOff>
    </xdr:from>
    <xdr:ext cx="6667500" cy="2857500"/>
    <xdr:graphicFrame>
      <xdr:nvGraphicFramePr>
        <xdr:cNvPr id="1" name="Chart 1" title="Parcelas pendentes por cartã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27.63"/>
    <col customWidth="1" min="2" max="6" width="22.0"/>
  </cols>
  <sheetData>
    <row r="1">
      <c r="A1" s="15" t="s">
        <v>82</v>
      </c>
      <c r="B1" s="15"/>
      <c r="C1" s="15"/>
      <c r="D1" s="15"/>
      <c r="E1" s="15"/>
      <c r="F1" s="15"/>
    </row>
    <row r="2">
      <c r="A2" s="15"/>
      <c r="B2" s="15"/>
      <c r="C2" s="15"/>
      <c r="D2" s="15"/>
      <c r="E2" s="15"/>
      <c r="F2" s="15"/>
    </row>
    <row r="3">
      <c r="A3" s="16" t="s">
        <v>83</v>
      </c>
      <c r="B3" s="16"/>
      <c r="C3" s="16"/>
      <c r="D3" s="16"/>
      <c r="E3" s="16"/>
      <c r="F3" s="16"/>
    </row>
    <row r="4">
      <c r="A4" s="16"/>
      <c r="B4" s="16"/>
      <c r="C4" s="16"/>
      <c r="D4" s="16"/>
      <c r="E4" s="16"/>
      <c r="F4" s="16"/>
    </row>
    <row r="6">
      <c r="A6" s="17" t="s">
        <v>84</v>
      </c>
      <c r="B6" s="18" t="s">
        <v>85</v>
      </c>
      <c r="C6" s="18" t="s">
        <v>32</v>
      </c>
      <c r="D6" s="17" t="s">
        <v>86</v>
      </c>
      <c r="E6" s="18" t="s">
        <v>87</v>
      </c>
      <c r="F6" s="17" t="s">
        <v>88</v>
      </c>
    </row>
    <row r="7">
      <c r="A7" s="19">
        <f>SUMIF(Cartoes!H2:H50,"OK",Cartoes!B2:B50)</f>
        <v>9000</v>
      </c>
      <c r="B7" s="19">
        <f>SUM(Cartoes!E2:E50)</f>
        <v>929.9</v>
      </c>
      <c r="C7" s="19">
        <f>SUM(Cartoes!F2:F50)</f>
        <v>4770.1</v>
      </c>
      <c r="D7" s="20">
        <f>COUNTIFS(Compras!M2:M500,"OK",Compras!J2:J500,"&lt;&gt;Cancelado")</f>
        <v>4</v>
      </c>
      <c r="E7" s="19">
        <f>SUMIFS(Compras!E2:E500,Compras!M2:M500,"OK",Compras!J2:J500,"&lt;&gt;Cancelado")</f>
        <v>4979.9</v>
      </c>
      <c r="F7" s="19">
        <f>IF(D7=0,0,E7/D7)</f>
        <v>1244.975</v>
      </c>
    </row>
    <row r="24">
      <c r="A24" s="1" t="s">
        <v>26</v>
      </c>
      <c r="B24" s="21">
        <f>SUM(Cartoes!G2:G50)</f>
        <v>4229.9</v>
      </c>
    </row>
    <row r="25">
      <c r="A25" s="1" t="s">
        <v>89</v>
      </c>
      <c r="B25" s="14">
        <f>COUNTIF(Compras!M2:M500,"Revisar dados")+COUNTIF(Cartoes!H2:H50,"Revisar dados")</f>
        <v>0</v>
      </c>
    </row>
    <row r="27" ht="63.75" customHeight="1">
      <c r="A27" s="22" t="s">
        <v>90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25"/>
    <col customWidth="1" min="2" max="2" width="17.63"/>
    <col customWidth="1" min="3" max="3" width="27.63"/>
    <col customWidth="1" min="4" max="4" width="17.0"/>
    <col customWidth="1" min="5" max="5" width="13.88"/>
    <col customWidth="1" min="6" max="6" width="10.75"/>
    <col customWidth="1" min="7" max="7" width="12.0"/>
    <col customWidth="1" min="8" max="10" width="15.13"/>
    <col customWidth="1" min="11" max="11" width="27.63"/>
    <col customWidth="1" min="12" max="13" width="23.88"/>
  </cols>
  <sheetData>
    <row r="1">
      <c r="A1" s="2" t="s">
        <v>2</v>
      </c>
      <c r="B1" s="2" t="s">
        <v>1</v>
      </c>
      <c r="C1" s="2" t="s">
        <v>19</v>
      </c>
      <c r="D1" s="2" t="s">
        <v>0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3</v>
      </c>
      <c r="K1" s="2" t="s">
        <v>25</v>
      </c>
      <c r="L1" s="2" t="s">
        <v>26</v>
      </c>
      <c r="M1" s="2" t="s">
        <v>27</v>
      </c>
    </row>
    <row r="2">
      <c r="A2" s="4">
        <v>46267.0</v>
      </c>
      <c r="B2" s="6" t="s">
        <v>6</v>
      </c>
      <c r="C2" s="6" t="s">
        <v>33</v>
      </c>
      <c r="D2" s="6" t="s">
        <v>4</v>
      </c>
      <c r="E2" s="7">
        <v>420.0</v>
      </c>
      <c r="F2" s="6">
        <v>1.0</v>
      </c>
      <c r="G2" s="6">
        <v>1.0</v>
      </c>
      <c r="H2" s="8">
        <f t="shared" ref="H2:H500" si="1">IF(M2="","",IF(M2="OK",ROUND(E2/F2,2),""))</f>
        <v>420</v>
      </c>
      <c r="I2" s="8">
        <f t="shared" ref="I2:I500" si="2">IF(M2="","",IF(AND(M2="OK",J2="Pendente"),IF(G2=F2,L2,H2),0))</f>
        <v>420</v>
      </c>
      <c r="J2" s="1" t="s">
        <v>5</v>
      </c>
      <c r="K2" s="1" t="s">
        <v>34</v>
      </c>
      <c r="L2" s="8">
        <f t="shared" ref="L2:L500" si="3">IF(M2="","",IF(AND(M2="OK",J2="Pendente"),ROUND(E2-(G2-1)*H2,2),0))</f>
        <v>420</v>
      </c>
      <c r="M2" s="10" t="str">
        <f>IF(COUNTA(A2:G2,J2:K2)=0,"",IF(AND(ISNUMBER(A2),A2&gt;0,B2&lt;&gt;"",COUNTIFS(Cartoes!$A$2:$A$50,B2,Cartoes!$H$2:$H$50,"OK")=1,C2&lt;&gt;"",D2&lt;&gt;"",ISNUMBER(E2),E2&gt;0,ISNUMBER(F2),F2&gt;=1,F2=INT(F2),ISNUMBER(G2),G2&gt;=1,G2&lt;=F2,G2=INT(G2),OR(J2="Pendente",J2="Pago",J2="Cancelado")),"OK","Revisar dados"))</f>
        <v>OK</v>
      </c>
    </row>
    <row r="3">
      <c r="A3" s="4">
        <v>46269.0</v>
      </c>
      <c r="B3" s="6" t="s">
        <v>6</v>
      </c>
      <c r="C3" s="6" t="s">
        <v>35</v>
      </c>
      <c r="D3" s="6" t="s">
        <v>17</v>
      </c>
      <c r="E3" s="7">
        <v>3600.0</v>
      </c>
      <c r="F3" s="6">
        <v>12.0</v>
      </c>
      <c r="G3" s="6">
        <v>3.0</v>
      </c>
      <c r="H3" s="8">
        <f t="shared" si="1"/>
        <v>300</v>
      </c>
      <c r="I3" s="8">
        <f t="shared" si="2"/>
        <v>300</v>
      </c>
      <c r="J3" s="1" t="s">
        <v>5</v>
      </c>
      <c r="K3" s="1" t="s">
        <v>36</v>
      </c>
      <c r="L3" s="8">
        <f t="shared" si="3"/>
        <v>3000</v>
      </c>
      <c r="M3" s="10" t="str">
        <f>IF(COUNTA(A3:G3,J3:K3)=0,"",IF(AND(ISNUMBER(A3),A3&gt;0,B3&lt;&gt;"",COUNTIFS(Cartoes!$A$2:$A$50,B3,Cartoes!$H$2:$H$50,"OK")=1,C3&lt;&gt;"",D3&lt;&gt;"",ISNUMBER(E3),E3&gt;0,ISNUMBER(F3),F3&gt;=1,F3=INT(F3),ISNUMBER(G3),G3&gt;=1,G3&lt;=F3,G3=INT(G3),OR(J3="Pendente",J3="Pago",J3="Cancelado")),"OK","Revisar dados"))</f>
        <v>OK</v>
      </c>
    </row>
    <row r="4">
      <c r="A4" s="4">
        <v>46273.0</v>
      </c>
      <c r="B4" s="6" t="s">
        <v>9</v>
      </c>
      <c r="C4" s="6" t="s">
        <v>37</v>
      </c>
      <c r="D4" s="6" t="s">
        <v>16</v>
      </c>
      <c r="E4" s="7">
        <v>59.9</v>
      </c>
      <c r="F4" s="6">
        <v>1.0</v>
      </c>
      <c r="G4" s="6">
        <v>1.0</v>
      </c>
      <c r="H4" s="8">
        <f t="shared" si="1"/>
        <v>59.9</v>
      </c>
      <c r="I4" s="8">
        <f t="shared" si="2"/>
        <v>59.9</v>
      </c>
      <c r="J4" s="1" t="s">
        <v>5</v>
      </c>
      <c r="L4" s="8">
        <f t="shared" si="3"/>
        <v>59.9</v>
      </c>
      <c r="M4" s="10" t="str">
        <f>IF(COUNTA(A4:G4,J4:K4)=0,"",IF(AND(ISNUMBER(A4),A4&gt;0,B4&lt;&gt;"",COUNTIFS(Cartoes!$A$2:$A$50,B4,Cartoes!$H$2:$H$50,"OK")=1,C4&lt;&gt;"",D4&lt;&gt;"",ISNUMBER(E4),E4&gt;0,ISNUMBER(F4),F4&gt;=1,F4=INT(F4),ISNUMBER(G4),G4&gt;=1,G4&lt;=F4,G4=INT(G4),OR(J4="Pendente",J4="Pago",J4="Cancelado")),"OK","Revisar dados"))</f>
        <v>OK</v>
      </c>
    </row>
    <row r="5">
      <c r="A5" s="4">
        <v>46277.0</v>
      </c>
      <c r="B5" s="6" t="s">
        <v>12</v>
      </c>
      <c r="C5" s="6" t="s">
        <v>38</v>
      </c>
      <c r="D5" s="6" t="s">
        <v>14</v>
      </c>
      <c r="E5" s="7">
        <v>900.0</v>
      </c>
      <c r="F5" s="6">
        <v>6.0</v>
      </c>
      <c r="G5" s="6">
        <v>2.0</v>
      </c>
      <c r="H5" s="8">
        <f t="shared" si="1"/>
        <v>150</v>
      </c>
      <c r="I5" s="8">
        <f t="shared" si="2"/>
        <v>150</v>
      </c>
      <c r="J5" s="1" t="s">
        <v>5</v>
      </c>
      <c r="L5" s="8">
        <f t="shared" si="3"/>
        <v>750</v>
      </c>
      <c r="M5" s="10" t="str">
        <f>IF(COUNTA(A5:G5,J5:K5)=0,"",IF(AND(ISNUMBER(A5),A5&gt;0,B5&lt;&gt;"",COUNTIFS(Cartoes!$A$2:$A$50,B5,Cartoes!$H$2:$H$50,"OK")=1,C5&lt;&gt;"",D5&lt;&gt;"",ISNUMBER(E5),E5&gt;0,ISNUMBER(F5),F5&gt;=1,F5=INT(F5),ISNUMBER(G5),G5&gt;=1,G5&lt;=F5,G5=INT(G5),OR(J5="Pendente",J5="Pago",J5="Cancelado")),"OK","Revisar dados"))</f>
        <v>OK</v>
      </c>
    </row>
    <row r="6">
      <c r="A6" s="13"/>
      <c r="B6" s="6"/>
      <c r="C6" s="6"/>
      <c r="D6" s="6"/>
      <c r="E6" s="7"/>
      <c r="F6" s="6"/>
      <c r="G6" s="6"/>
      <c r="H6" s="8" t="str">
        <f t="shared" si="1"/>
        <v/>
      </c>
      <c r="I6" s="8" t="str">
        <f t="shared" si="2"/>
        <v/>
      </c>
      <c r="J6" s="14"/>
      <c r="L6" s="8" t="str">
        <f t="shared" si="3"/>
        <v/>
      </c>
      <c r="M6" s="10" t="str">
        <f>IF(COUNTA(A6:G6,J6:K6)=0,"",IF(AND(ISNUMBER(A6),A6&gt;0,B6&lt;&gt;"",COUNTIFS(Cartoes!$A$2:$A$50,B6,Cartoes!$H$2:$H$50,"OK")=1,C6&lt;&gt;"",D6&lt;&gt;"",ISNUMBER(E6),E6&gt;0,ISNUMBER(F6),F6&gt;=1,F6=INT(F6),ISNUMBER(G6),G6&gt;=1,G6&lt;=F6,G6=INT(G6),OR(J6="Pendente",J6="Pago",J6="Cancelado")),"OK","Revisar dados"))</f>
        <v/>
      </c>
    </row>
    <row r="7">
      <c r="A7" s="13"/>
      <c r="B7" s="6"/>
      <c r="C7" s="6"/>
      <c r="D7" s="6"/>
      <c r="E7" s="7"/>
      <c r="F7" s="6"/>
      <c r="G7" s="6"/>
      <c r="H7" s="8" t="str">
        <f t="shared" si="1"/>
        <v/>
      </c>
      <c r="I7" s="8" t="str">
        <f t="shared" si="2"/>
        <v/>
      </c>
      <c r="J7" s="14"/>
      <c r="L7" s="8" t="str">
        <f t="shared" si="3"/>
        <v/>
      </c>
      <c r="M7" s="10" t="str">
        <f>IF(COUNTA(A7:G7,J7:K7)=0,"",IF(AND(ISNUMBER(A7),A7&gt;0,B7&lt;&gt;"",COUNTIFS(Cartoes!$A$2:$A$50,B7,Cartoes!$H$2:$H$50,"OK")=1,C7&lt;&gt;"",D7&lt;&gt;"",ISNUMBER(E7),E7&gt;0,ISNUMBER(F7),F7&gt;=1,F7=INT(F7),ISNUMBER(G7),G7&gt;=1,G7&lt;=F7,G7=INT(G7),OR(J7="Pendente",J7="Pago",J7="Cancelado")),"OK","Revisar dados"))</f>
        <v/>
      </c>
    </row>
    <row r="8">
      <c r="A8" s="13"/>
      <c r="B8" s="6"/>
      <c r="C8" s="6"/>
      <c r="D8" s="6"/>
      <c r="E8" s="7"/>
      <c r="F8" s="6"/>
      <c r="G8" s="6"/>
      <c r="H8" s="8" t="str">
        <f t="shared" si="1"/>
        <v/>
      </c>
      <c r="I8" s="8" t="str">
        <f t="shared" si="2"/>
        <v/>
      </c>
      <c r="J8" s="14"/>
      <c r="L8" s="8" t="str">
        <f t="shared" si="3"/>
        <v/>
      </c>
      <c r="M8" s="10" t="str">
        <f>IF(COUNTA(A8:G8,J8:K8)=0,"",IF(AND(ISNUMBER(A8),A8&gt;0,B8&lt;&gt;"",COUNTIFS(Cartoes!$A$2:$A$50,B8,Cartoes!$H$2:$H$50,"OK")=1,C8&lt;&gt;"",D8&lt;&gt;"",ISNUMBER(E8),E8&gt;0,ISNUMBER(F8),F8&gt;=1,F8=INT(F8),ISNUMBER(G8),G8&gt;=1,G8&lt;=F8,G8=INT(G8),OR(J8="Pendente",J8="Pago",J8="Cancelado")),"OK","Revisar dados"))</f>
        <v/>
      </c>
    </row>
    <row r="9">
      <c r="A9" s="13"/>
      <c r="B9" s="6"/>
      <c r="C9" s="6"/>
      <c r="D9" s="6"/>
      <c r="E9" s="7"/>
      <c r="F9" s="6"/>
      <c r="G9" s="6"/>
      <c r="H9" s="8" t="str">
        <f t="shared" si="1"/>
        <v/>
      </c>
      <c r="I9" s="8" t="str">
        <f t="shared" si="2"/>
        <v/>
      </c>
      <c r="J9" s="14"/>
      <c r="L9" s="8" t="str">
        <f t="shared" si="3"/>
        <v/>
      </c>
      <c r="M9" s="10" t="str">
        <f>IF(COUNTA(A9:G9,J9:K9)=0,"",IF(AND(ISNUMBER(A9),A9&gt;0,B9&lt;&gt;"",COUNTIFS(Cartoes!$A$2:$A$50,B9,Cartoes!$H$2:$H$50,"OK")=1,C9&lt;&gt;"",D9&lt;&gt;"",ISNUMBER(E9),E9&gt;0,ISNUMBER(F9),F9&gt;=1,F9=INT(F9),ISNUMBER(G9),G9&gt;=1,G9&lt;=F9,G9=INT(G9),OR(J9="Pendente",J9="Pago",J9="Cancelado")),"OK","Revisar dados"))</f>
        <v/>
      </c>
    </row>
    <row r="10">
      <c r="A10" s="13"/>
      <c r="B10" s="6"/>
      <c r="C10" s="6"/>
      <c r="D10" s="6"/>
      <c r="E10" s="7"/>
      <c r="F10" s="6"/>
      <c r="G10" s="6"/>
      <c r="H10" s="8" t="str">
        <f t="shared" si="1"/>
        <v/>
      </c>
      <c r="I10" s="8" t="str">
        <f t="shared" si="2"/>
        <v/>
      </c>
      <c r="J10" s="14"/>
      <c r="L10" s="8" t="str">
        <f t="shared" si="3"/>
        <v/>
      </c>
      <c r="M10" s="10" t="str">
        <f>IF(COUNTA(A10:G10,J10:K10)=0,"",IF(AND(ISNUMBER(A10),A10&gt;0,B10&lt;&gt;"",COUNTIFS(Cartoes!$A$2:$A$50,B10,Cartoes!$H$2:$H$50,"OK")=1,C10&lt;&gt;"",D10&lt;&gt;"",ISNUMBER(E10),E10&gt;0,ISNUMBER(F10),F10&gt;=1,F10=INT(F10),ISNUMBER(G10),G10&gt;=1,G10&lt;=F10,G10=INT(G10),OR(J10="Pendente",J10="Pago",J10="Cancelado")),"OK","Revisar dados"))</f>
        <v/>
      </c>
    </row>
    <row r="11">
      <c r="A11" s="13"/>
      <c r="B11" s="6"/>
      <c r="C11" s="6"/>
      <c r="D11" s="6"/>
      <c r="E11" s="7"/>
      <c r="F11" s="6"/>
      <c r="G11" s="6"/>
      <c r="H11" s="8" t="str">
        <f t="shared" si="1"/>
        <v/>
      </c>
      <c r="I11" s="8" t="str">
        <f t="shared" si="2"/>
        <v/>
      </c>
      <c r="J11" s="14"/>
      <c r="L11" s="8" t="str">
        <f t="shared" si="3"/>
        <v/>
      </c>
      <c r="M11" s="10" t="str">
        <f>IF(COUNTA(A11:G11,J11:K11)=0,"",IF(AND(ISNUMBER(A11),A11&gt;0,B11&lt;&gt;"",COUNTIFS(Cartoes!$A$2:$A$50,B11,Cartoes!$H$2:$H$50,"OK")=1,C11&lt;&gt;"",D11&lt;&gt;"",ISNUMBER(E11),E11&gt;0,ISNUMBER(F11),F11&gt;=1,F11=INT(F11),ISNUMBER(G11),G11&gt;=1,G11&lt;=F11,G11=INT(G11),OR(J11="Pendente",J11="Pago",J11="Cancelado")),"OK","Revisar dados"))</f>
        <v/>
      </c>
    </row>
    <row r="12">
      <c r="A12" s="13"/>
      <c r="B12" s="6"/>
      <c r="C12" s="6"/>
      <c r="D12" s="6"/>
      <c r="E12" s="7"/>
      <c r="F12" s="6"/>
      <c r="G12" s="6"/>
      <c r="H12" s="8" t="str">
        <f t="shared" si="1"/>
        <v/>
      </c>
      <c r="I12" s="8" t="str">
        <f t="shared" si="2"/>
        <v/>
      </c>
      <c r="J12" s="14"/>
      <c r="L12" s="8" t="str">
        <f t="shared" si="3"/>
        <v/>
      </c>
      <c r="M12" s="10" t="str">
        <f>IF(COUNTA(A12:G12,J12:K12)=0,"",IF(AND(ISNUMBER(A12),A12&gt;0,B12&lt;&gt;"",COUNTIFS(Cartoes!$A$2:$A$50,B12,Cartoes!$H$2:$H$50,"OK")=1,C12&lt;&gt;"",D12&lt;&gt;"",ISNUMBER(E12),E12&gt;0,ISNUMBER(F12),F12&gt;=1,F12=INT(F12),ISNUMBER(G12),G12&gt;=1,G12&lt;=F12,G12=INT(G12),OR(J12="Pendente",J12="Pago",J12="Cancelado")),"OK","Revisar dados"))</f>
        <v/>
      </c>
    </row>
    <row r="13">
      <c r="A13" s="13"/>
      <c r="B13" s="6"/>
      <c r="C13" s="6"/>
      <c r="D13" s="6"/>
      <c r="E13" s="7"/>
      <c r="F13" s="6"/>
      <c r="G13" s="6"/>
      <c r="H13" s="8" t="str">
        <f t="shared" si="1"/>
        <v/>
      </c>
      <c r="I13" s="8" t="str">
        <f t="shared" si="2"/>
        <v/>
      </c>
      <c r="J13" s="14"/>
      <c r="L13" s="8" t="str">
        <f t="shared" si="3"/>
        <v/>
      </c>
      <c r="M13" s="10" t="str">
        <f>IF(COUNTA(A13:G13,J13:K13)=0,"",IF(AND(ISNUMBER(A13),A13&gt;0,B13&lt;&gt;"",COUNTIFS(Cartoes!$A$2:$A$50,B13,Cartoes!$H$2:$H$50,"OK")=1,C13&lt;&gt;"",D13&lt;&gt;"",ISNUMBER(E13),E13&gt;0,ISNUMBER(F13),F13&gt;=1,F13=INT(F13),ISNUMBER(G13),G13&gt;=1,G13&lt;=F13,G13=INT(G13),OR(J13="Pendente",J13="Pago",J13="Cancelado")),"OK","Revisar dados"))</f>
        <v/>
      </c>
    </row>
    <row r="14">
      <c r="A14" s="13"/>
      <c r="B14" s="6"/>
      <c r="C14" s="6"/>
      <c r="D14" s="6"/>
      <c r="E14" s="7"/>
      <c r="F14" s="6"/>
      <c r="G14" s="6"/>
      <c r="H14" s="8" t="str">
        <f t="shared" si="1"/>
        <v/>
      </c>
      <c r="I14" s="8" t="str">
        <f t="shared" si="2"/>
        <v/>
      </c>
      <c r="J14" s="14"/>
      <c r="L14" s="8" t="str">
        <f t="shared" si="3"/>
        <v/>
      </c>
      <c r="M14" s="10" t="str">
        <f>IF(COUNTA(A14:G14,J14:K14)=0,"",IF(AND(ISNUMBER(A14),A14&gt;0,B14&lt;&gt;"",COUNTIFS(Cartoes!$A$2:$A$50,B14,Cartoes!$H$2:$H$50,"OK")=1,C14&lt;&gt;"",D14&lt;&gt;"",ISNUMBER(E14),E14&gt;0,ISNUMBER(F14),F14&gt;=1,F14=INT(F14),ISNUMBER(G14),G14&gt;=1,G14&lt;=F14,G14=INT(G14),OR(J14="Pendente",J14="Pago",J14="Cancelado")),"OK","Revisar dados"))</f>
        <v/>
      </c>
    </row>
    <row r="15">
      <c r="A15" s="13"/>
      <c r="B15" s="6"/>
      <c r="C15" s="6"/>
      <c r="D15" s="6"/>
      <c r="E15" s="7"/>
      <c r="F15" s="6"/>
      <c r="G15" s="6"/>
      <c r="H15" s="8" t="str">
        <f t="shared" si="1"/>
        <v/>
      </c>
      <c r="I15" s="8" t="str">
        <f t="shared" si="2"/>
        <v/>
      </c>
      <c r="J15" s="14"/>
      <c r="L15" s="8" t="str">
        <f t="shared" si="3"/>
        <v/>
      </c>
      <c r="M15" s="10" t="str">
        <f>IF(COUNTA(A15:G15,J15:K15)=0,"",IF(AND(ISNUMBER(A15),A15&gt;0,B15&lt;&gt;"",COUNTIFS(Cartoes!$A$2:$A$50,B15,Cartoes!$H$2:$H$50,"OK")=1,C15&lt;&gt;"",D15&lt;&gt;"",ISNUMBER(E15),E15&gt;0,ISNUMBER(F15),F15&gt;=1,F15=INT(F15),ISNUMBER(G15),G15&gt;=1,G15&lt;=F15,G15=INT(G15),OR(J15="Pendente",J15="Pago",J15="Cancelado")),"OK","Revisar dados"))</f>
        <v/>
      </c>
    </row>
    <row r="16">
      <c r="A16" s="13"/>
      <c r="B16" s="6"/>
      <c r="C16" s="6"/>
      <c r="D16" s="6"/>
      <c r="E16" s="7"/>
      <c r="F16" s="6"/>
      <c r="G16" s="6"/>
      <c r="H16" s="8" t="str">
        <f t="shared" si="1"/>
        <v/>
      </c>
      <c r="I16" s="8" t="str">
        <f t="shared" si="2"/>
        <v/>
      </c>
      <c r="J16" s="14"/>
      <c r="L16" s="8" t="str">
        <f t="shared" si="3"/>
        <v/>
      </c>
      <c r="M16" s="10" t="str">
        <f>IF(COUNTA(A16:G16,J16:K16)=0,"",IF(AND(ISNUMBER(A16),A16&gt;0,B16&lt;&gt;"",COUNTIFS(Cartoes!$A$2:$A$50,B16,Cartoes!$H$2:$H$50,"OK")=1,C16&lt;&gt;"",D16&lt;&gt;"",ISNUMBER(E16),E16&gt;0,ISNUMBER(F16),F16&gt;=1,F16=INT(F16),ISNUMBER(G16),G16&gt;=1,G16&lt;=F16,G16=INT(G16),OR(J16="Pendente",J16="Pago",J16="Cancelado")),"OK","Revisar dados"))</f>
        <v/>
      </c>
    </row>
    <row r="17">
      <c r="A17" s="13"/>
      <c r="B17" s="6"/>
      <c r="C17" s="6"/>
      <c r="D17" s="6"/>
      <c r="E17" s="7"/>
      <c r="F17" s="6"/>
      <c r="G17" s="6"/>
      <c r="H17" s="8" t="str">
        <f t="shared" si="1"/>
        <v/>
      </c>
      <c r="I17" s="8" t="str">
        <f t="shared" si="2"/>
        <v/>
      </c>
      <c r="J17" s="14"/>
      <c r="L17" s="8" t="str">
        <f t="shared" si="3"/>
        <v/>
      </c>
      <c r="M17" s="10" t="str">
        <f>IF(COUNTA(A17:G17,J17:K17)=0,"",IF(AND(ISNUMBER(A17),A17&gt;0,B17&lt;&gt;"",COUNTIFS(Cartoes!$A$2:$A$50,B17,Cartoes!$H$2:$H$50,"OK")=1,C17&lt;&gt;"",D17&lt;&gt;"",ISNUMBER(E17),E17&gt;0,ISNUMBER(F17),F17&gt;=1,F17=INT(F17),ISNUMBER(G17),G17&gt;=1,G17&lt;=F17,G17=INT(G17),OR(J17="Pendente",J17="Pago",J17="Cancelado")),"OK","Revisar dados"))</f>
        <v/>
      </c>
    </row>
    <row r="18">
      <c r="A18" s="13"/>
      <c r="B18" s="6"/>
      <c r="C18" s="6"/>
      <c r="D18" s="6"/>
      <c r="E18" s="7"/>
      <c r="F18" s="6"/>
      <c r="G18" s="6"/>
      <c r="H18" s="8" t="str">
        <f t="shared" si="1"/>
        <v/>
      </c>
      <c r="I18" s="8" t="str">
        <f t="shared" si="2"/>
        <v/>
      </c>
      <c r="J18" s="14"/>
      <c r="L18" s="8" t="str">
        <f t="shared" si="3"/>
        <v/>
      </c>
      <c r="M18" s="10" t="str">
        <f>IF(COUNTA(A18:G18,J18:K18)=0,"",IF(AND(ISNUMBER(A18),A18&gt;0,B18&lt;&gt;"",COUNTIFS(Cartoes!$A$2:$A$50,B18,Cartoes!$H$2:$H$50,"OK")=1,C18&lt;&gt;"",D18&lt;&gt;"",ISNUMBER(E18),E18&gt;0,ISNUMBER(F18),F18&gt;=1,F18=INT(F18),ISNUMBER(G18),G18&gt;=1,G18&lt;=F18,G18=INT(G18),OR(J18="Pendente",J18="Pago",J18="Cancelado")),"OK","Revisar dados"))</f>
        <v/>
      </c>
    </row>
    <row r="19">
      <c r="A19" s="13"/>
      <c r="B19" s="6"/>
      <c r="C19" s="6"/>
      <c r="D19" s="6"/>
      <c r="E19" s="7"/>
      <c r="F19" s="6"/>
      <c r="G19" s="6"/>
      <c r="H19" s="8" t="str">
        <f t="shared" si="1"/>
        <v/>
      </c>
      <c r="I19" s="8" t="str">
        <f t="shared" si="2"/>
        <v/>
      </c>
      <c r="J19" s="14"/>
      <c r="L19" s="8" t="str">
        <f t="shared" si="3"/>
        <v/>
      </c>
      <c r="M19" s="10" t="str">
        <f>IF(COUNTA(A19:G19,J19:K19)=0,"",IF(AND(ISNUMBER(A19),A19&gt;0,B19&lt;&gt;"",COUNTIFS(Cartoes!$A$2:$A$50,B19,Cartoes!$H$2:$H$50,"OK")=1,C19&lt;&gt;"",D19&lt;&gt;"",ISNUMBER(E19),E19&gt;0,ISNUMBER(F19),F19&gt;=1,F19=INT(F19),ISNUMBER(G19),G19&gt;=1,G19&lt;=F19,G19=INT(G19),OR(J19="Pendente",J19="Pago",J19="Cancelado")),"OK","Revisar dados"))</f>
        <v/>
      </c>
    </row>
    <row r="20">
      <c r="A20" s="13"/>
      <c r="B20" s="6"/>
      <c r="C20" s="6"/>
      <c r="D20" s="6"/>
      <c r="E20" s="7"/>
      <c r="F20" s="6"/>
      <c r="G20" s="6"/>
      <c r="H20" s="8" t="str">
        <f t="shared" si="1"/>
        <v/>
      </c>
      <c r="I20" s="8" t="str">
        <f t="shared" si="2"/>
        <v/>
      </c>
      <c r="J20" s="14"/>
      <c r="L20" s="8" t="str">
        <f t="shared" si="3"/>
        <v/>
      </c>
      <c r="M20" s="10" t="str">
        <f>IF(COUNTA(A20:G20,J20:K20)=0,"",IF(AND(ISNUMBER(A20),A20&gt;0,B20&lt;&gt;"",COUNTIFS(Cartoes!$A$2:$A$50,B20,Cartoes!$H$2:$H$50,"OK")=1,C20&lt;&gt;"",D20&lt;&gt;"",ISNUMBER(E20),E20&gt;0,ISNUMBER(F20),F20&gt;=1,F20=INT(F20),ISNUMBER(G20),G20&gt;=1,G20&lt;=F20,G20=INT(G20),OR(J20="Pendente",J20="Pago",J20="Cancelado")),"OK","Revisar dados"))</f>
        <v/>
      </c>
    </row>
    <row r="21">
      <c r="A21" s="13"/>
      <c r="B21" s="6"/>
      <c r="C21" s="6"/>
      <c r="D21" s="6"/>
      <c r="E21" s="7"/>
      <c r="F21" s="6"/>
      <c r="G21" s="6"/>
      <c r="H21" s="8" t="str">
        <f t="shared" si="1"/>
        <v/>
      </c>
      <c r="I21" s="8" t="str">
        <f t="shared" si="2"/>
        <v/>
      </c>
      <c r="J21" s="14"/>
      <c r="L21" s="8" t="str">
        <f t="shared" si="3"/>
        <v/>
      </c>
      <c r="M21" s="10" t="str">
        <f>IF(COUNTA(A21:G21,J21:K21)=0,"",IF(AND(ISNUMBER(A21),A21&gt;0,B21&lt;&gt;"",COUNTIFS(Cartoes!$A$2:$A$50,B21,Cartoes!$H$2:$H$50,"OK")=1,C21&lt;&gt;"",D21&lt;&gt;"",ISNUMBER(E21),E21&gt;0,ISNUMBER(F21),F21&gt;=1,F21=INT(F21),ISNUMBER(G21),G21&gt;=1,G21&lt;=F21,G21=INT(G21),OR(J21="Pendente",J21="Pago",J21="Cancelado")),"OK","Revisar dados"))</f>
        <v/>
      </c>
    </row>
    <row r="22">
      <c r="A22" s="13"/>
      <c r="B22" s="6"/>
      <c r="C22" s="6"/>
      <c r="D22" s="6"/>
      <c r="E22" s="7"/>
      <c r="F22" s="6"/>
      <c r="G22" s="6"/>
      <c r="H22" s="8" t="str">
        <f t="shared" si="1"/>
        <v/>
      </c>
      <c r="I22" s="8" t="str">
        <f t="shared" si="2"/>
        <v/>
      </c>
      <c r="J22" s="14"/>
      <c r="L22" s="8" t="str">
        <f t="shared" si="3"/>
        <v/>
      </c>
      <c r="M22" s="10" t="str">
        <f>IF(COUNTA(A22:G22,J22:K22)=0,"",IF(AND(ISNUMBER(A22),A22&gt;0,B22&lt;&gt;"",COUNTIFS(Cartoes!$A$2:$A$50,B22,Cartoes!$H$2:$H$50,"OK")=1,C22&lt;&gt;"",D22&lt;&gt;"",ISNUMBER(E22),E22&gt;0,ISNUMBER(F22),F22&gt;=1,F22=INT(F22),ISNUMBER(G22),G22&gt;=1,G22&lt;=F22,G22=INT(G22),OR(J22="Pendente",J22="Pago",J22="Cancelado")),"OK","Revisar dados"))</f>
        <v/>
      </c>
    </row>
    <row r="23">
      <c r="A23" s="13"/>
      <c r="B23" s="6"/>
      <c r="C23" s="6"/>
      <c r="D23" s="6"/>
      <c r="E23" s="7"/>
      <c r="F23" s="6"/>
      <c r="G23" s="6"/>
      <c r="H23" s="8" t="str">
        <f t="shared" si="1"/>
        <v/>
      </c>
      <c r="I23" s="8" t="str">
        <f t="shared" si="2"/>
        <v/>
      </c>
      <c r="J23" s="14"/>
      <c r="L23" s="8" t="str">
        <f t="shared" si="3"/>
        <v/>
      </c>
      <c r="M23" s="10" t="str">
        <f>IF(COUNTA(A23:G23,J23:K23)=0,"",IF(AND(ISNUMBER(A23),A23&gt;0,B23&lt;&gt;"",COUNTIFS(Cartoes!$A$2:$A$50,B23,Cartoes!$H$2:$H$50,"OK")=1,C23&lt;&gt;"",D23&lt;&gt;"",ISNUMBER(E23),E23&gt;0,ISNUMBER(F23),F23&gt;=1,F23=INT(F23),ISNUMBER(G23),G23&gt;=1,G23&lt;=F23,G23=INT(G23),OR(J23="Pendente",J23="Pago",J23="Cancelado")),"OK","Revisar dados"))</f>
        <v/>
      </c>
    </row>
    <row r="24">
      <c r="A24" s="13"/>
      <c r="B24" s="6"/>
      <c r="C24" s="6"/>
      <c r="D24" s="6"/>
      <c r="E24" s="7"/>
      <c r="F24" s="6"/>
      <c r="G24" s="6"/>
      <c r="H24" s="8" t="str">
        <f t="shared" si="1"/>
        <v/>
      </c>
      <c r="I24" s="8" t="str">
        <f t="shared" si="2"/>
        <v/>
      </c>
      <c r="J24" s="14"/>
      <c r="L24" s="8" t="str">
        <f t="shared" si="3"/>
        <v/>
      </c>
      <c r="M24" s="10" t="str">
        <f>IF(COUNTA(A24:G24,J24:K24)=0,"",IF(AND(ISNUMBER(A24),A24&gt;0,B24&lt;&gt;"",COUNTIFS(Cartoes!$A$2:$A$50,B24,Cartoes!$H$2:$H$50,"OK")=1,C24&lt;&gt;"",D24&lt;&gt;"",ISNUMBER(E24),E24&gt;0,ISNUMBER(F24),F24&gt;=1,F24=INT(F24),ISNUMBER(G24),G24&gt;=1,G24&lt;=F24,G24=INT(G24),OR(J24="Pendente",J24="Pago",J24="Cancelado")),"OK","Revisar dados"))</f>
        <v/>
      </c>
    </row>
    <row r="25">
      <c r="A25" s="13"/>
      <c r="B25" s="6"/>
      <c r="C25" s="6"/>
      <c r="D25" s="6"/>
      <c r="E25" s="7"/>
      <c r="F25" s="6"/>
      <c r="G25" s="6"/>
      <c r="H25" s="8" t="str">
        <f t="shared" si="1"/>
        <v/>
      </c>
      <c r="I25" s="8" t="str">
        <f t="shared" si="2"/>
        <v/>
      </c>
      <c r="J25" s="14"/>
      <c r="L25" s="8" t="str">
        <f t="shared" si="3"/>
        <v/>
      </c>
      <c r="M25" s="10" t="str">
        <f>IF(COUNTA(A25:G25,J25:K25)=0,"",IF(AND(ISNUMBER(A25),A25&gt;0,B25&lt;&gt;"",COUNTIFS(Cartoes!$A$2:$A$50,B25,Cartoes!$H$2:$H$50,"OK")=1,C25&lt;&gt;"",D25&lt;&gt;"",ISNUMBER(E25),E25&gt;0,ISNUMBER(F25),F25&gt;=1,F25=INT(F25),ISNUMBER(G25),G25&gt;=1,G25&lt;=F25,G25=INT(G25),OR(J25="Pendente",J25="Pago",J25="Cancelado")),"OK","Revisar dados"))</f>
        <v/>
      </c>
    </row>
    <row r="26">
      <c r="A26" s="13"/>
      <c r="B26" s="6"/>
      <c r="C26" s="6"/>
      <c r="D26" s="6"/>
      <c r="E26" s="7"/>
      <c r="F26" s="6"/>
      <c r="G26" s="6"/>
      <c r="H26" s="8" t="str">
        <f t="shared" si="1"/>
        <v/>
      </c>
      <c r="I26" s="8" t="str">
        <f t="shared" si="2"/>
        <v/>
      </c>
      <c r="J26" s="14"/>
      <c r="L26" s="8" t="str">
        <f t="shared" si="3"/>
        <v/>
      </c>
      <c r="M26" s="10" t="str">
        <f>IF(COUNTA(A26:G26,J26:K26)=0,"",IF(AND(ISNUMBER(A26),A26&gt;0,B26&lt;&gt;"",COUNTIFS(Cartoes!$A$2:$A$50,B26,Cartoes!$H$2:$H$50,"OK")=1,C26&lt;&gt;"",D26&lt;&gt;"",ISNUMBER(E26),E26&gt;0,ISNUMBER(F26),F26&gt;=1,F26=INT(F26),ISNUMBER(G26),G26&gt;=1,G26&lt;=F26,G26=INT(G26),OR(J26="Pendente",J26="Pago",J26="Cancelado")),"OK","Revisar dados"))</f>
        <v/>
      </c>
    </row>
    <row r="27">
      <c r="A27" s="13"/>
      <c r="B27" s="6"/>
      <c r="C27" s="6"/>
      <c r="D27" s="6"/>
      <c r="E27" s="7"/>
      <c r="F27" s="6"/>
      <c r="G27" s="6"/>
      <c r="H27" s="8" t="str">
        <f t="shared" si="1"/>
        <v/>
      </c>
      <c r="I27" s="8" t="str">
        <f t="shared" si="2"/>
        <v/>
      </c>
      <c r="J27" s="14"/>
      <c r="L27" s="8" t="str">
        <f t="shared" si="3"/>
        <v/>
      </c>
      <c r="M27" s="10" t="str">
        <f>IF(COUNTA(A27:G27,J27:K27)=0,"",IF(AND(ISNUMBER(A27),A27&gt;0,B27&lt;&gt;"",COUNTIFS(Cartoes!$A$2:$A$50,B27,Cartoes!$H$2:$H$50,"OK")=1,C27&lt;&gt;"",D27&lt;&gt;"",ISNUMBER(E27),E27&gt;0,ISNUMBER(F27),F27&gt;=1,F27=INT(F27),ISNUMBER(G27),G27&gt;=1,G27&lt;=F27,G27=INT(G27),OR(J27="Pendente",J27="Pago",J27="Cancelado")),"OK","Revisar dados"))</f>
        <v/>
      </c>
    </row>
    <row r="28">
      <c r="A28" s="13"/>
      <c r="B28" s="6"/>
      <c r="C28" s="6"/>
      <c r="D28" s="6"/>
      <c r="E28" s="7"/>
      <c r="F28" s="6"/>
      <c r="G28" s="6"/>
      <c r="H28" s="8" t="str">
        <f t="shared" si="1"/>
        <v/>
      </c>
      <c r="I28" s="8" t="str">
        <f t="shared" si="2"/>
        <v/>
      </c>
      <c r="J28" s="14"/>
      <c r="L28" s="8" t="str">
        <f t="shared" si="3"/>
        <v/>
      </c>
      <c r="M28" s="10" t="str">
        <f>IF(COUNTA(A28:G28,J28:K28)=0,"",IF(AND(ISNUMBER(A28),A28&gt;0,B28&lt;&gt;"",COUNTIFS(Cartoes!$A$2:$A$50,B28,Cartoes!$H$2:$H$50,"OK")=1,C28&lt;&gt;"",D28&lt;&gt;"",ISNUMBER(E28),E28&gt;0,ISNUMBER(F28),F28&gt;=1,F28=INT(F28),ISNUMBER(G28),G28&gt;=1,G28&lt;=F28,G28=INT(G28),OR(J28="Pendente",J28="Pago",J28="Cancelado")),"OK","Revisar dados"))</f>
        <v/>
      </c>
    </row>
    <row r="29">
      <c r="A29" s="13"/>
      <c r="B29" s="6"/>
      <c r="C29" s="6"/>
      <c r="D29" s="6"/>
      <c r="E29" s="7"/>
      <c r="F29" s="6"/>
      <c r="G29" s="6"/>
      <c r="H29" s="8" t="str">
        <f t="shared" si="1"/>
        <v/>
      </c>
      <c r="I29" s="8" t="str">
        <f t="shared" si="2"/>
        <v/>
      </c>
      <c r="J29" s="14"/>
      <c r="L29" s="8" t="str">
        <f t="shared" si="3"/>
        <v/>
      </c>
      <c r="M29" s="10" t="str">
        <f>IF(COUNTA(A29:G29,J29:K29)=0,"",IF(AND(ISNUMBER(A29),A29&gt;0,B29&lt;&gt;"",COUNTIFS(Cartoes!$A$2:$A$50,B29,Cartoes!$H$2:$H$50,"OK")=1,C29&lt;&gt;"",D29&lt;&gt;"",ISNUMBER(E29),E29&gt;0,ISNUMBER(F29),F29&gt;=1,F29=INT(F29),ISNUMBER(G29),G29&gt;=1,G29&lt;=F29,G29=INT(G29),OR(J29="Pendente",J29="Pago",J29="Cancelado")),"OK","Revisar dados"))</f>
        <v/>
      </c>
    </row>
    <row r="30">
      <c r="A30" s="13"/>
      <c r="B30" s="6"/>
      <c r="C30" s="6"/>
      <c r="D30" s="6"/>
      <c r="E30" s="7"/>
      <c r="F30" s="6"/>
      <c r="G30" s="6"/>
      <c r="H30" s="8" t="str">
        <f t="shared" si="1"/>
        <v/>
      </c>
      <c r="I30" s="8" t="str">
        <f t="shared" si="2"/>
        <v/>
      </c>
      <c r="J30" s="14"/>
      <c r="L30" s="8" t="str">
        <f t="shared" si="3"/>
        <v/>
      </c>
      <c r="M30" s="10" t="str">
        <f>IF(COUNTA(A30:G30,J30:K30)=0,"",IF(AND(ISNUMBER(A30),A30&gt;0,B30&lt;&gt;"",COUNTIFS(Cartoes!$A$2:$A$50,B30,Cartoes!$H$2:$H$50,"OK")=1,C30&lt;&gt;"",D30&lt;&gt;"",ISNUMBER(E30),E30&gt;0,ISNUMBER(F30),F30&gt;=1,F30=INT(F30),ISNUMBER(G30),G30&gt;=1,G30&lt;=F30,G30=INT(G30),OR(J30="Pendente",J30="Pago",J30="Cancelado")),"OK","Revisar dados"))</f>
        <v/>
      </c>
    </row>
    <row r="31">
      <c r="A31" s="13"/>
      <c r="B31" s="6"/>
      <c r="C31" s="6"/>
      <c r="D31" s="6"/>
      <c r="E31" s="7"/>
      <c r="F31" s="6"/>
      <c r="G31" s="6"/>
      <c r="H31" s="8" t="str">
        <f t="shared" si="1"/>
        <v/>
      </c>
      <c r="I31" s="8" t="str">
        <f t="shared" si="2"/>
        <v/>
      </c>
      <c r="J31" s="14"/>
      <c r="L31" s="8" t="str">
        <f t="shared" si="3"/>
        <v/>
      </c>
      <c r="M31" s="10" t="str">
        <f>IF(COUNTA(A31:G31,J31:K31)=0,"",IF(AND(ISNUMBER(A31),A31&gt;0,B31&lt;&gt;"",COUNTIFS(Cartoes!$A$2:$A$50,B31,Cartoes!$H$2:$H$50,"OK")=1,C31&lt;&gt;"",D31&lt;&gt;"",ISNUMBER(E31),E31&gt;0,ISNUMBER(F31),F31&gt;=1,F31=INT(F31),ISNUMBER(G31),G31&gt;=1,G31&lt;=F31,G31=INT(G31),OR(J31="Pendente",J31="Pago",J31="Cancelado")),"OK","Revisar dados"))</f>
        <v/>
      </c>
    </row>
    <row r="32">
      <c r="A32" s="13"/>
      <c r="B32" s="6"/>
      <c r="C32" s="6"/>
      <c r="D32" s="6"/>
      <c r="E32" s="7"/>
      <c r="F32" s="6"/>
      <c r="G32" s="6"/>
      <c r="H32" s="8" t="str">
        <f t="shared" si="1"/>
        <v/>
      </c>
      <c r="I32" s="8" t="str">
        <f t="shared" si="2"/>
        <v/>
      </c>
      <c r="J32" s="14"/>
      <c r="L32" s="8" t="str">
        <f t="shared" si="3"/>
        <v/>
      </c>
      <c r="M32" s="10" t="str">
        <f>IF(COUNTA(A32:G32,J32:K32)=0,"",IF(AND(ISNUMBER(A32),A32&gt;0,B32&lt;&gt;"",COUNTIFS(Cartoes!$A$2:$A$50,B32,Cartoes!$H$2:$H$50,"OK")=1,C32&lt;&gt;"",D32&lt;&gt;"",ISNUMBER(E32),E32&gt;0,ISNUMBER(F32),F32&gt;=1,F32=INT(F32),ISNUMBER(G32),G32&gt;=1,G32&lt;=F32,G32=INT(G32),OR(J32="Pendente",J32="Pago",J32="Cancelado")),"OK","Revisar dados"))</f>
        <v/>
      </c>
    </row>
    <row r="33">
      <c r="A33" s="13"/>
      <c r="B33" s="6"/>
      <c r="C33" s="6"/>
      <c r="D33" s="6"/>
      <c r="E33" s="7"/>
      <c r="F33" s="6"/>
      <c r="G33" s="6"/>
      <c r="H33" s="8" t="str">
        <f t="shared" si="1"/>
        <v/>
      </c>
      <c r="I33" s="8" t="str">
        <f t="shared" si="2"/>
        <v/>
      </c>
      <c r="J33" s="14"/>
      <c r="L33" s="8" t="str">
        <f t="shared" si="3"/>
        <v/>
      </c>
      <c r="M33" s="10" t="str">
        <f>IF(COUNTA(A33:G33,J33:K33)=0,"",IF(AND(ISNUMBER(A33),A33&gt;0,B33&lt;&gt;"",COUNTIFS(Cartoes!$A$2:$A$50,B33,Cartoes!$H$2:$H$50,"OK")=1,C33&lt;&gt;"",D33&lt;&gt;"",ISNUMBER(E33),E33&gt;0,ISNUMBER(F33),F33&gt;=1,F33=INT(F33),ISNUMBER(G33),G33&gt;=1,G33&lt;=F33,G33=INT(G33),OR(J33="Pendente",J33="Pago",J33="Cancelado")),"OK","Revisar dados"))</f>
        <v/>
      </c>
    </row>
    <row r="34">
      <c r="A34" s="13"/>
      <c r="B34" s="6"/>
      <c r="C34" s="6"/>
      <c r="D34" s="6"/>
      <c r="E34" s="7"/>
      <c r="F34" s="6"/>
      <c r="G34" s="6"/>
      <c r="H34" s="8" t="str">
        <f t="shared" si="1"/>
        <v/>
      </c>
      <c r="I34" s="8" t="str">
        <f t="shared" si="2"/>
        <v/>
      </c>
      <c r="J34" s="14"/>
      <c r="L34" s="8" t="str">
        <f t="shared" si="3"/>
        <v/>
      </c>
      <c r="M34" s="10" t="str">
        <f>IF(COUNTA(A34:G34,J34:K34)=0,"",IF(AND(ISNUMBER(A34),A34&gt;0,B34&lt;&gt;"",COUNTIFS(Cartoes!$A$2:$A$50,B34,Cartoes!$H$2:$H$50,"OK")=1,C34&lt;&gt;"",D34&lt;&gt;"",ISNUMBER(E34),E34&gt;0,ISNUMBER(F34),F34&gt;=1,F34=INT(F34),ISNUMBER(G34),G34&gt;=1,G34&lt;=F34,G34=INT(G34),OR(J34="Pendente",J34="Pago",J34="Cancelado")),"OK","Revisar dados"))</f>
        <v/>
      </c>
    </row>
    <row r="35">
      <c r="A35" s="13"/>
      <c r="B35" s="6"/>
      <c r="C35" s="6"/>
      <c r="D35" s="6"/>
      <c r="E35" s="7"/>
      <c r="F35" s="6"/>
      <c r="G35" s="6"/>
      <c r="H35" s="8" t="str">
        <f t="shared" si="1"/>
        <v/>
      </c>
      <c r="I35" s="8" t="str">
        <f t="shared" si="2"/>
        <v/>
      </c>
      <c r="J35" s="14"/>
      <c r="L35" s="8" t="str">
        <f t="shared" si="3"/>
        <v/>
      </c>
      <c r="M35" s="10" t="str">
        <f>IF(COUNTA(A35:G35,J35:K35)=0,"",IF(AND(ISNUMBER(A35),A35&gt;0,B35&lt;&gt;"",COUNTIFS(Cartoes!$A$2:$A$50,B35,Cartoes!$H$2:$H$50,"OK")=1,C35&lt;&gt;"",D35&lt;&gt;"",ISNUMBER(E35),E35&gt;0,ISNUMBER(F35),F35&gt;=1,F35=INT(F35),ISNUMBER(G35),G35&gt;=1,G35&lt;=F35,G35=INT(G35),OR(J35="Pendente",J35="Pago",J35="Cancelado")),"OK","Revisar dados"))</f>
        <v/>
      </c>
    </row>
    <row r="36">
      <c r="A36" s="13"/>
      <c r="B36" s="6"/>
      <c r="C36" s="6"/>
      <c r="D36" s="6"/>
      <c r="E36" s="7"/>
      <c r="F36" s="6"/>
      <c r="G36" s="6"/>
      <c r="H36" s="8" t="str">
        <f t="shared" si="1"/>
        <v/>
      </c>
      <c r="I36" s="8" t="str">
        <f t="shared" si="2"/>
        <v/>
      </c>
      <c r="J36" s="14"/>
      <c r="L36" s="8" t="str">
        <f t="shared" si="3"/>
        <v/>
      </c>
      <c r="M36" s="10" t="str">
        <f>IF(COUNTA(A36:G36,J36:K36)=0,"",IF(AND(ISNUMBER(A36),A36&gt;0,B36&lt;&gt;"",COUNTIFS(Cartoes!$A$2:$A$50,B36,Cartoes!$H$2:$H$50,"OK")=1,C36&lt;&gt;"",D36&lt;&gt;"",ISNUMBER(E36),E36&gt;0,ISNUMBER(F36),F36&gt;=1,F36=INT(F36),ISNUMBER(G36),G36&gt;=1,G36&lt;=F36,G36=INT(G36),OR(J36="Pendente",J36="Pago",J36="Cancelado")),"OK","Revisar dados"))</f>
        <v/>
      </c>
    </row>
    <row r="37">
      <c r="A37" s="13"/>
      <c r="B37" s="6"/>
      <c r="C37" s="6"/>
      <c r="D37" s="6"/>
      <c r="E37" s="7"/>
      <c r="F37" s="6"/>
      <c r="G37" s="6"/>
      <c r="H37" s="8" t="str">
        <f t="shared" si="1"/>
        <v/>
      </c>
      <c r="I37" s="8" t="str">
        <f t="shared" si="2"/>
        <v/>
      </c>
      <c r="J37" s="14"/>
      <c r="L37" s="8" t="str">
        <f t="shared" si="3"/>
        <v/>
      </c>
      <c r="M37" s="10" t="str">
        <f>IF(COUNTA(A37:G37,J37:K37)=0,"",IF(AND(ISNUMBER(A37),A37&gt;0,B37&lt;&gt;"",COUNTIFS(Cartoes!$A$2:$A$50,B37,Cartoes!$H$2:$H$50,"OK")=1,C37&lt;&gt;"",D37&lt;&gt;"",ISNUMBER(E37),E37&gt;0,ISNUMBER(F37),F37&gt;=1,F37=INT(F37),ISNUMBER(G37),G37&gt;=1,G37&lt;=F37,G37=INT(G37),OR(J37="Pendente",J37="Pago",J37="Cancelado")),"OK","Revisar dados"))</f>
        <v/>
      </c>
    </row>
    <row r="38">
      <c r="A38" s="13"/>
      <c r="B38" s="6"/>
      <c r="C38" s="6"/>
      <c r="D38" s="6"/>
      <c r="E38" s="7"/>
      <c r="F38" s="6"/>
      <c r="G38" s="6"/>
      <c r="H38" s="8" t="str">
        <f t="shared" si="1"/>
        <v/>
      </c>
      <c r="I38" s="8" t="str">
        <f t="shared" si="2"/>
        <v/>
      </c>
      <c r="J38" s="14"/>
      <c r="L38" s="8" t="str">
        <f t="shared" si="3"/>
        <v/>
      </c>
      <c r="M38" s="10" t="str">
        <f>IF(COUNTA(A38:G38,J38:K38)=0,"",IF(AND(ISNUMBER(A38),A38&gt;0,B38&lt;&gt;"",COUNTIFS(Cartoes!$A$2:$A$50,B38,Cartoes!$H$2:$H$50,"OK")=1,C38&lt;&gt;"",D38&lt;&gt;"",ISNUMBER(E38),E38&gt;0,ISNUMBER(F38),F38&gt;=1,F38=INT(F38),ISNUMBER(G38),G38&gt;=1,G38&lt;=F38,G38=INT(G38),OR(J38="Pendente",J38="Pago",J38="Cancelado")),"OK","Revisar dados"))</f>
        <v/>
      </c>
    </row>
    <row r="39">
      <c r="A39" s="13"/>
      <c r="B39" s="6"/>
      <c r="C39" s="6"/>
      <c r="D39" s="6"/>
      <c r="E39" s="7"/>
      <c r="F39" s="6"/>
      <c r="G39" s="6"/>
      <c r="H39" s="8" t="str">
        <f t="shared" si="1"/>
        <v/>
      </c>
      <c r="I39" s="8" t="str">
        <f t="shared" si="2"/>
        <v/>
      </c>
      <c r="J39" s="14"/>
      <c r="L39" s="8" t="str">
        <f t="shared" si="3"/>
        <v/>
      </c>
      <c r="M39" s="10" t="str">
        <f>IF(COUNTA(A39:G39,J39:K39)=0,"",IF(AND(ISNUMBER(A39),A39&gt;0,B39&lt;&gt;"",COUNTIFS(Cartoes!$A$2:$A$50,B39,Cartoes!$H$2:$H$50,"OK")=1,C39&lt;&gt;"",D39&lt;&gt;"",ISNUMBER(E39),E39&gt;0,ISNUMBER(F39),F39&gt;=1,F39=INT(F39),ISNUMBER(G39),G39&gt;=1,G39&lt;=F39,G39=INT(G39),OR(J39="Pendente",J39="Pago",J39="Cancelado")),"OK","Revisar dados"))</f>
        <v/>
      </c>
    </row>
    <row r="40">
      <c r="A40" s="13"/>
      <c r="B40" s="6"/>
      <c r="C40" s="6"/>
      <c r="D40" s="6"/>
      <c r="E40" s="7"/>
      <c r="F40" s="6"/>
      <c r="G40" s="6"/>
      <c r="H40" s="8" t="str">
        <f t="shared" si="1"/>
        <v/>
      </c>
      <c r="I40" s="8" t="str">
        <f t="shared" si="2"/>
        <v/>
      </c>
      <c r="J40" s="14"/>
      <c r="L40" s="8" t="str">
        <f t="shared" si="3"/>
        <v/>
      </c>
      <c r="M40" s="10" t="str">
        <f>IF(COUNTA(A40:G40,J40:K40)=0,"",IF(AND(ISNUMBER(A40),A40&gt;0,B40&lt;&gt;"",COUNTIFS(Cartoes!$A$2:$A$50,B40,Cartoes!$H$2:$H$50,"OK")=1,C40&lt;&gt;"",D40&lt;&gt;"",ISNUMBER(E40),E40&gt;0,ISNUMBER(F40),F40&gt;=1,F40=INT(F40),ISNUMBER(G40),G40&gt;=1,G40&lt;=F40,G40=INT(G40),OR(J40="Pendente",J40="Pago",J40="Cancelado")),"OK","Revisar dados"))</f>
        <v/>
      </c>
    </row>
    <row r="41">
      <c r="A41" s="13"/>
      <c r="B41" s="6"/>
      <c r="C41" s="6"/>
      <c r="D41" s="6"/>
      <c r="E41" s="7"/>
      <c r="F41" s="6"/>
      <c r="G41" s="6"/>
      <c r="H41" s="8" t="str">
        <f t="shared" si="1"/>
        <v/>
      </c>
      <c r="I41" s="8" t="str">
        <f t="shared" si="2"/>
        <v/>
      </c>
      <c r="J41" s="14"/>
      <c r="L41" s="8" t="str">
        <f t="shared" si="3"/>
        <v/>
      </c>
      <c r="M41" s="10" t="str">
        <f>IF(COUNTA(A41:G41,J41:K41)=0,"",IF(AND(ISNUMBER(A41),A41&gt;0,B41&lt;&gt;"",COUNTIFS(Cartoes!$A$2:$A$50,B41,Cartoes!$H$2:$H$50,"OK")=1,C41&lt;&gt;"",D41&lt;&gt;"",ISNUMBER(E41),E41&gt;0,ISNUMBER(F41),F41&gt;=1,F41=INT(F41),ISNUMBER(G41),G41&gt;=1,G41&lt;=F41,G41=INT(G41),OR(J41="Pendente",J41="Pago",J41="Cancelado")),"OK","Revisar dados"))</f>
        <v/>
      </c>
    </row>
    <row r="42">
      <c r="A42" s="13"/>
      <c r="B42" s="6"/>
      <c r="C42" s="6"/>
      <c r="D42" s="6"/>
      <c r="E42" s="7"/>
      <c r="F42" s="6"/>
      <c r="G42" s="6"/>
      <c r="H42" s="8" t="str">
        <f t="shared" si="1"/>
        <v/>
      </c>
      <c r="I42" s="8" t="str">
        <f t="shared" si="2"/>
        <v/>
      </c>
      <c r="J42" s="14"/>
      <c r="L42" s="8" t="str">
        <f t="shared" si="3"/>
        <v/>
      </c>
      <c r="M42" s="10" t="str">
        <f>IF(COUNTA(A42:G42,J42:K42)=0,"",IF(AND(ISNUMBER(A42),A42&gt;0,B42&lt;&gt;"",COUNTIFS(Cartoes!$A$2:$A$50,B42,Cartoes!$H$2:$H$50,"OK")=1,C42&lt;&gt;"",D42&lt;&gt;"",ISNUMBER(E42),E42&gt;0,ISNUMBER(F42),F42&gt;=1,F42=INT(F42),ISNUMBER(G42),G42&gt;=1,G42&lt;=F42,G42=INT(G42),OR(J42="Pendente",J42="Pago",J42="Cancelado")),"OK","Revisar dados"))</f>
        <v/>
      </c>
    </row>
    <row r="43">
      <c r="A43" s="13"/>
      <c r="B43" s="6"/>
      <c r="C43" s="6"/>
      <c r="D43" s="6"/>
      <c r="E43" s="7"/>
      <c r="F43" s="6"/>
      <c r="G43" s="6"/>
      <c r="H43" s="8" t="str">
        <f t="shared" si="1"/>
        <v/>
      </c>
      <c r="I43" s="8" t="str">
        <f t="shared" si="2"/>
        <v/>
      </c>
      <c r="J43" s="14"/>
      <c r="L43" s="8" t="str">
        <f t="shared" si="3"/>
        <v/>
      </c>
      <c r="M43" s="10" t="str">
        <f>IF(COUNTA(A43:G43,J43:K43)=0,"",IF(AND(ISNUMBER(A43),A43&gt;0,B43&lt;&gt;"",COUNTIFS(Cartoes!$A$2:$A$50,B43,Cartoes!$H$2:$H$50,"OK")=1,C43&lt;&gt;"",D43&lt;&gt;"",ISNUMBER(E43),E43&gt;0,ISNUMBER(F43),F43&gt;=1,F43=INT(F43),ISNUMBER(G43),G43&gt;=1,G43&lt;=F43,G43=INT(G43),OR(J43="Pendente",J43="Pago",J43="Cancelado")),"OK","Revisar dados"))</f>
        <v/>
      </c>
    </row>
    <row r="44">
      <c r="A44" s="13"/>
      <c r="B44" s="6"/>
      <c r="C44" s="6"/>
      <c r="D44" s="6"/>
      <c r="E44" s="7"/>
      <c r="F44" s="6"/>
      <c r="G44" s="6"/>
      <c r="H44" s="8" t="str">
        <f t="shared" si="1"/>
        <v/>
      </c>
      <c r="I44" s="8" t="str">
        <f t="shared" si="2"/>
        <v/>
      </c>
      <c r="J44" s="14"/>
      <c r="L44" s="8" t="str">
        <f t="shared" si="3"/>
        <v/>
      </c>
      <c r="M44" s="10" t="str">
        <f>IF(COUNTA(A44:G44,J44:K44)=0,"",IF(AND(ISNUMBER(A44),A44&gt;0,B44&lt;&gt;"",COUNTIFS(Cartoes!$A$2:$A$50,B44,Cartoes!$H$2:$H$50,"OK")=1,C44&lt;&gt;"",D44&lt;&gt;"",ISNUMBER(E44),E44&gt;0,ISNUMBER(F44),F44&gt;=1,F44=INT(F44),ISNUMBER(G44),G44&gt;=1,G44&lt;=F44,G44=INT(G44),OR(J44="Pendente",J44="Pago",J44="Cancelado")),"OK","Revisar dados"))</f>
        <v/>
      </c>
    </row>
    <row r="45">
      <c r="A45" s="13"/>
      <c r="B45" s="6"/>
      <c r="C45" s="6"/>
      <c r="D45" s="6"/>
      <c r="E45" s="7"/>
      <c r="F45" s="6"/>
      <c r="G45" s="6"/>
      <c r="H45" s="8" t="str">
        <f t="shared" si="1"/>
        <v/>
      </c>
      <c r="I45" s="8" t="str">
        <f t="shared" si="2"/>
        <v/>
      </c>
      <c r="J45" s="14"/>
      <c r="L45" s="8" t="str">
        <f t="shared" si="3"/>
        <v/>
      </c>
      <c r="M45" s="10" t="str">
        <f>IF(COUNTA(A45:G45,J45:K45)=0,"",IF(AND(ISNUMBER(A45),A45&gt;0,B45&lt;&gt;"",COUNTIFS(Cartoes!$A$2:$A$50,B45,Cartoes!$H$2:$H$50,"OK")=1,C45&lt;&gt;"",D45&lt;&gt;"",ISNUMBER(E45),E45&gt;0,ISNUMBER(F45),F45&gt;=1,F45=INT(F45),ISNUMBER(G45),G45&gt;=1,G45&lt;=F45,G45=INT(G45),OR(J45="Pendente",J45="Pago",J45="Cancelado")),"OK","Revisar dados"))</f>
        <v/>
      </c>
    </row>
    <row r="46">
      <c r="A46" s="13"/>
      <c r="B46" s="6"/>
      <c r="C46" s="6"/>
      <c r="D46" s="6"/>
      <c r="E46" s="7"/>
      <c r="F46" s="6"/>
      <c r="G46" s="6"/>
      <c r="H46" s="8" t="str">
        <f t="shared" si="1"/>
        <v/>
      </c>
      <c r="I46" s="8" t="str">
        <f t="shared" si="2"/>
        <v/>
      </c>
      <c r="J46" s="14"/>
      <c r="L46" s="8" t="str">
        <f t="shared" si="3"/>
        <v/>
      </c>
      <c r="M46" s="10" t="str">
        <f>IF(COUNTA(A46:G46,J46:K46)=0,"",IF(AND(ISNUMBER(A46),A46&gt;0,B46&lt;&gt;"",COUNTIFS(Cartoes!$A$2:$A$50,B46,Cartoes!$H$2:$H$50,"OK")=1,C46&lt;&gt;"",D46&lt;&gt;"",ISNUMBER(E46),E46&gt;0,ISNUMBER(F46),F46&gt;=1,F46=INT(F46),ISNUMBER(G46),G46&gt;=1,G46&lt;=F46,G46=INT(G46),OR(J46="Pendente",J46="Pago",J46="Cancelado")),"OK","Revisar dados"))</f>
        <v/>
      </c>
    </row>
    <row r="47">
      <c r="A47" s="13"/>
      <c r="B47" s="6"/>
      <c r="C47" s="6"/>
      <c r="D47" s="6"/>
      <c r="E47" s="7"/>
      <c r="F47" s="6"/>
      <c r="G47" s="6"/>
      <c r="H47" s="8" t="str">
        <f t="shared" si="1"/>
        <v/>
      </c>
      <c r="I47" s="8" t="str">
        <f t="shared" si="2"/>
        <v/>
      </c>
      <c r="J47" s="14"/>
      <c r="L47" s="8" t="str">
        <f t="shared" si="3"/>
        <v/>
      </c>
      <c r="M47" s="10" t="str">
        <f>IF(COUNTA(A47:G47,J47:K47)=0,"",IF(AND(ISNUMBER(A47),A47&gt;0,B47&lt;&gt;"",COUNTIFS(Cartoes!$A$2:$A$50,B47,Cartoes!$H$2:$H$50,"OK")=1,C47&lt;&gt;"",D47&lt;&gt;"",ISNUMBER(E47),E47&gt;0,ISNUMBER(F47),F47&gt;=1,F47=INT(F47),ISNUMBER(G47),G47&gt;=1,G47&lt;=F47,G47=INT(G47),OR(J47="Pendente",J47="Pago",J47="Cancelado")),"OK","Revisar dados"))</f>
        <v/>
      </c>
    </row>
    <row r="48">
      <c r="A48" s="13"/>
      <c r="B48" s="6"/>
      <c r="C48" s="6"/>
      <c r="D48" s="6"/>
      <c r="E48" s="7"/>
      <c r="F48" s="6"/>
      <c r="G48" s="6"/>
      <c r="H48" s="8" t="str">
        <f t="shared" si="1"/>
        <v/>
      </c>
      <c r="I48" s="8" t="str">
        <f t="shared" si="2"/>
        <v/>
      </c>
      <c r="J48" s="14"/>
      <c r="L48" s="8" t="str">
        <f t="shared" si="3"/>
        <v/>
      </c>
      <c r="M48" s="10" t="str">
        <f>IF(COUNTA(A48:G48,J48:K48)=0,"",IF(AND(ISNUMBER(A48),A48&gt;0,B48&lt;&gt;"",COUNTIFS(Cartoes!$A$2:$A$50,B48,Cartoes!$H$2:$H$50,"OK")=1,C48&lt;&gt;"",D48&lt;&gt;"",ISNUMBER(E48),E48&gt;0,ISNUMBER(F48),F48&gt;=1,F48=INT(F48),ISNUMBER(G48),G48&gt;=1,G48&lt;=F48,G48=INT(G48),OR(J48="Pendente",J48="Pago",J48="Cancelado")),"OK","Revisar dados"))</f>
        <v/>
      </c>
    </row>
    <row r="49">
      <c r="A49" s="13"/>
      <c r="B49" s="6"/>
      <c r="C49" s="6"/>
      <c r="D49" s="6"/>
      <c r="E49" s="7"/>
      <c r="F49" s="6"/>
      <c r="G49" s="6"/>
      <c r="H49" s="8" t="str">
        <f t="shared" si="1"/>
        <v/>
      </c>
      <c r="I49" s="8" t="str">
        <f t="shared" si="2"/>
        <v/>
      </c>
      <c r="J49" s="14"/>
      <c r="L49" s="8" t="str">
        <f t="shared" si="3"/>
        <v/>
      </c>
      <c r="M49" s="10" t="str">
        <f>IF(COUNTA(A49:G49,J49:K49)=0,"",IF(AND(ISNUMBER(A49),A49&gt;0,B49&lt;&gt;"",COUNTIFS(Cartoes!$A$2:$A$50,B49,Cartoes!$H$2:$H$50,"OK")=1,C49&lt;&gt;"",D49&lt;&gt;"",ISNUMBER(E49),E49&gt;0,ISNUMBER(F49),F49&gt;=1,F49=INT(F49),ISNUMBER(G49),G49&gt;=1,G49&lt;=F49,G49=INT(G49),OR(J49="Pendente",J49="Pago",J49="Cancelado")),"OK","Revisar dados"))</f>
        <v/>
      </c>
    </row>
    <row r="50">
      <c r="A50" s="13"/>
      <c r="B50" s="6"/>
      <c r="C50" s="6"/>
      <c r="D50" s="6"/>
      <c r="E50" s="7"/>
      <c r="F50" s="6"/>
      <c r="G50" s="6"/>
      <c r="H50" s="8" t="str">
        <f t="shared" si="1"/>
        <v/>
      </c>
      <c r="I50" s="8" t="str">
        <f t="shared" si="2"/>
        <v/>
      </c>
      <c r="J50" s="14"/>
      <c r="L50" s="8" t="str">
        <f t="shared" si="3"/>
        <v/>
      </c>
      <c r="M50" s="10" t="str">
        <f>IF(COUNTA(A50:G50,J50:K50)=0,"",IF(AND(ISNUMBER(A50),A50&gt;0,B50&lt;&gt;"",COUNTIFS(Cartoes!$A$2:$A$50,B50,Cartoes!$H$2:$H$50,"OK")=1,C50&lt;&gt;"",D50&lt;&gt;"",ISNUMBER(E50),E50&gt;0,ISNUMBER(F50),F50&gt;=1,F50=INT(F50),ISNUMBER(G50),G50&gt;=1,G50&lt;=F50,G50=INT(G50),OR(J50="Pendente",J50="Pago",J50="Cancelado")),"OK","Revisar dados"))</f>
        <v/>
      </c>
    </row>
    <row r="51">
      <c r="A51" s="13"/>
      <c r="B51" s="6"/>
      <c r="C51" s="6"/>
      <c r="D51" s="6"/>
      <c r="E51" s="7"/>
      <c r="F51" s="6"/>
      <c r="G51" s="6"/>
      <c r="H51" s="8" t="str">
        <f t="shared" si="1"/>
        <v/>
      </c>
      <c r="I51" s="8" t="str">
        <f t="shared" si="2"/>
        <v/>
      </c>
      <c r="J51" s="14"/>
      <c r="L51" s="8" t="str">
        <f t="shared" si="3"/>
        <v/>
      </c>
      <c r="M51" s="10" t="str">
        <f>IF(COUNTA(A51:G51,J51:K51)=0,"",IF(AND(ISNUMBER(A51),A51&gt;0,B51&lt;&gt;"",COUNTIFS(Cartoes!$A$2:$A$50,B51,Cartoes!$H$2:$H$50,"OK")=1,C51&lt;&gt;"",D51&lt;&gt;"",ISNUMBER(E51),E51&gt;0,ISNUMBER(F51),F51&gt;=1,F51=INT(F51),ISNUMBER(G51),G51&gt;=1,G51&lt;=F51,G51=INT(G51),OR(J51="Pendente",J51="Pago",J51="Cancelado")),"OK","Revisar dados"))</f>
        <v/>
      </c>
    </row>
    <row r="52">
      <c r="A52" s="13"/>
      <c r="B52" s="6"/>
      <c r="C52" s="6"/>
      <c r="D52" s="6"/>
      <c r="E52" s="7"/>
      <c r="F52" s="6"/>
      <c r="G52" s="6"/>
      <c r="H52" s="8" t="str">
        <f t="shared" si="1"/>
        <v/>
      </c>
      <c r="I52" s="8" t="str">
        <f t="shared" si="2"/>
        <v/>
      </c>
      <c r="J52" s="14"/>
      <c r="L52" s="8" t="str">
        <f t="shared" si="3"/>
        <v/>
      </c>
      <c r="M52" s="10" t="str">
        <f>IF(COUNTA(A52:G52,J52:K52)=0,"",IF(AND(ISNUMBER(A52),A52&gt;0,B52&lt;&gt;"",COUNTIFS(Cartoes!$A$2:$A$50,B52,Cartoes!$H$2:$H$50,"OK")=1,C52&lt;&gt;"",D52&lt;&gt;"",ISNUMBER(E52),E52&gt;0,ISNUMBER(F52),F52&gt;=1,F52=INT(F52),ISNUMBER(G52),G52&gt;=1,G52&lt;=F52,G52=INT(G52),OR(J52="Pendente",J52="Pago",J52="Cancelado")),"OK","Revisar dados"))</f>
        <v/>
      </c>
    </row>
    <row r="53">
      <c r="A53" s="13"/>
      <c r="B53" s="6"/>
      <c r="C53" s="6"/>
      <c r="D53" s="6"/>
      <c r="E53" s="7"/>
      <c r="F53" s="6"/>
      <c r="G53" s="6"/>
      <c r="H53" s="8" t="str">
        <f t="shared" si="1"/>
        <v/>
      </c>
      <c r="I53" s="8" t="str">
        <f t="shared" si="2"/>
        <v/>
      </c>
      <c r="J53" s="14"/>
      <c r="L53" s="8" t="str">
        <f t="shared" si="3"/>
        <v/>
      </c>
      <c r="M53" s="10" t="str">
        <f>IF(COUNTA(A53:G53,J53:K53)=0,"",IF(AND(ISNUMBER(A53),A53&gt;0,B53&lt;&gt;"",COUNTIFS(Cartoes!$A$2:$A$50,B53,Cartoes!$H$2:$H$50,"OK")=1,C53&lt;&gt;"",D53&lt;&gt;"",ISNUMBER(E53),E53&gt;0,ISNUMBER(F53),F53&gt;=1,F53=INT(F53),ISNUMBER(G53),G53&gt;=1,G53&lt;=F53,G53=INT(G53),OR(J53="Pendente",J53="Pago",J53="Cancelado")),"OK","Revisar dados"))</f>
        <v/>
      </c>
    </row>
    <row r="54">
      <c r="A54" s="13"/>
      <c r="B54" s="6"/>
      <c r="C54" s="6"/>
      <c r="D54" s="6"/>
      <c r="E54" s="7"/>
      <c r="F54" s="6"/>
      <c r="G54" s="6"/>
      <c r="H54" s="8" t="str">
        <f t="shared" si="1"/>
        <v/>
      </c>
      <c r="I54" s="8" t="str">
        <f t="shared" si="2"/>
        <v/>
      </c>
      <c r="J54" s="14"/>
      <c r="L54" s="8" t="str">
        <f t="shared" si="3"/>
        <v/>
      </c>
      <c r="M54" s="10" t="str">
        <f>IF(COUNTA(A54:G54,J54:K54)=0,"",IF(AND(ISNUMBER(A54),A54&gt;0,B54&lt;&gt;"",COUNTIFS(Cartoes!$A$2:$A$50,B54,Cartoes!$H$2:$H$50,"OK")=1,C54&lt;&gt;"",D54&lt;&gt;"",ISNUMBER(E54),E54&gt;0,ISNUMBER(F54),F54&gt;=1,F54=INT(F54),ISNUMBER(G54),G54&gt;=1,G54&lt;=F54,G54=INT(G54),OR(J54="Pendente",J54="Pago",J54="Cancelado")),"OK","Revisar dados"))</f>
        <v/>
      </c>
    </row>
    <row r="55">
      <c r="A55" s="13"/>
      <c r="B55" s="6"/>
      <c r="C55" s="6"/>
      <c r="D55" s="6"/>
      <c r="E55" s="7"/>
      <c r="F55" s="6"/>
      <c r="G55" s="6"/>
      <c r="H55" s="8" t="str">
        <f t="shared" si="1"/>
        <v/>
      </c>
      <c r="I55" s="8" t="str">
        <f t="shared" si="2"/>
        <v/>
      </c>
      <c r="J55" s="14"/>
      <c r="L55" s="8" t="str">
        <f t="shared" si="3"/>
        <v/>
      </c>
      <c r="M55" s="10" t="str">
        <f>IF(COUNTA(A55:G55,J55:K55)=0,"",IF(AND(ISNUMBER(A55),A55&gt;0,B55&lt;&gt;"",COUNTIFS(Cartoes!$A$2:$A$50,B55,Cartoes!$H$2:$H$50,"OK")=1,C55&lt;&gt;"",D55&lt;&gt;"",ISNUMBER(E55),E55&gt;0,ISNUMBER(F55),F55&gt;=1,F55=INT(F55),ISNUMBER(G55),G55&gt;=1,G55&lt;=F55,G55=INT(G55),OR(J55="Pendente",J55="Pago",J55="Cancelado")),"OK","Revisar dados"))</f>
        <v/>
      </c>
    </row>
    <row r="56">
      <c r="A56" s="13"/>
      <c r="B56" s="6"/>
      <c r="C56" s="6"/>
      <c r="D56" s="6"/>
      <c r="E56" s="7"/>
      <c r="F56" s="6"/>
      <c r="G56" s="6"/>
      <c r="H56" s="8" t="str">
        <f t="shared" si="1"/>
        <v/>
      </c>
      <c r="I56" s="8" t="str">
        <f t="shared" si="2"/>
        <v/>
      </c>
      <c r="J56" s="14"/>
      <c r="L56" s="8" t="str">
        <f t="shared" si="3"/>
        <v/>
      </c>
      <c r="M56" s="10" t="str">
        <f>IF(COUNTA(A56:G56,J56:K56)=0,"",IF(AND(ISNUMBER(A56),A56&gt;0,B56&lt;&gt;"",COUNTIFS(Cartoes!$A$2:$A$50,B56,Cartoes!$H$2:$H$50,"OK")=1,C56&lt;&gt;"",D56&lt;&gt;"",ISNUMBER(E56),E56&gt;0,ISNUMBER(F56),F56&gt;=1,F56=INT(F56),ISNUMBER(G56),G56&gt;=1,G56&lt;=F56,G56=INT(G56),OR(J56="Pendente",J56="Pago",J56="Cancelado")),"OK","Revisar dados"))</f>
        <v/>
      </c>
    </row>
    <row r="57">
      <c r="A57" s="13"/>
      <c r="B57" s="6"/>
      <c r="C57" s="6"/>
      <c r="D57" s="6"/>
      <c r="E57" s="7"/>
      <c r="F57" s="6"/>
      <c r="G57" s="6"/>
      <c r="H57" s="8" t="str">
        <f t="shared" si="1"/>
        <v/>
      </c>
      <c r="I57" s="8" t="str">
        <f t="shared" si="2"/>
        <v/>
      </c>
      <c r="J57" s="14"/>
      <c r="L57" s="8" t="str">
        <f t="shared" si="3"/>
        <v/>
      </c>
      <c r="M57" s="10" t="str">
        <f>IF(COUNTA(A57:G57,J57:K57)=0,"",IF(AND(ISNUMBER(A57),A57&gt;0,B57&lt;&gt;"",COUNTIFS(Cartoes!$A$2:$A$50,B57,Cartoes!$H$2:$H$50,"OK")=1,C57&lt;&gt;"",D57&lt;&gt;"",ISNUMBER(E57),E57&gt;0,ISNUMBER(F57),F57&gt;=1,F57=INT(F57),ISNUMBER(G57),G57&gt;=1,G57&lt;=F57,G57=INT(G57),OR(J57="Pendente",J57="Pago",J57="Cancelado")),"OK","Revisar dados"))</f>
        <v/>
      </c>
    </row>
    <row r="58">
      <c r="A58" s="13"/>
      <c r="B58" s="6"/>
      <c r="C58" s="6"/>
      <c r="D58" s="6"/>
      <c r="E58" s="7"/>
      <c r="F58" s="6"/>
      <c r="G58" s="6"/>
      <c r="H58" s="8" t="str">
        <f t="shared" si="1"/>
        <v/>
      </c>
      <c r="I58" s="8" t="str">
        <f t="shared" si="2"/>
        <v/>
      </c>
      <c r="J58" s="14"/>
      <c r="L58" s="8" t="str">
        <f t="shared" si="3"/>
        <v/>
      </c>
      <c r="M58" s="10" t="str">
        <f>IF(COUNTA(A58:G58,J58:K58)=0,"",IF(AND(ISNUMBER(A58),A58&gt;0,B58&lt;&gt;"",COUNTIFS(Cartoes!$A$2:$A$50,B58,Cartoes!$H$2:$H$50,"OK")=1,C58&lt;&gt;"",D58&lt;&gt;"",ISNUMBER(E58),E58&gt;0,ISNUMBER(F58),F58&gt;=1,F58=INT(F58),ISNUMBER(G58),G58&gt;=1,G58&lt;=F58,G58=INT(G58),OR(J58="Pendente",J58="Pago",J58="Cancelado")),"OK","Revisar dados"))</f>
        <v/>
      </c>
    </row>
    <row r="59">
      <c r="A59" s="13"/>
      <c r="B59" s="6"/>
      <c r="C59" s="6"/>
      <c r="D59" s="6"/>
      <c r="E59" s="7"/>
      <c r="F59" s="6"/>
      <c r="G59" s="6"/>
      <c r="H59" s="8" t="str">
        <f t="shared" si="1"/>
        <v/>
      </c>
      <c r="I59" s="8" t="str">
        <f t="shared" si="2"/>
        <v/>
      </c>
      <c r="J59" s="14"/>
      <c r="L59" s="8" t="str">
        <f t="shared" si="3"/>
        <v/>
      </c>
      <c r="M59" s="10" t="str">
        <f>IF(COUNTA(A59:G59,J59:K59)=0,"",IF(AND(ISNUMBER(A59),A59&gt;0,B59&lt;&gt;"",COUNTIFS(Cartoes!$A$2:$A$50,B59,Cartoes!$H$2:$H$50,"OK")=1,C59&lt;&gt;"",D59&lt;&gt;"",ISNUMBER(E59),E59&gt;0,ISNUMBER(F59),F59&gt;=1,F59=INT(F59),ISNUMBER(G59),G59&gt;=1,G59&lt;=F59,G59=INT(G59),OR(J59="Pendente",J59="Pago",J59="Cancelado")),"OK","Revisar dados"))</f>
        <v/>
      </c>
    </row>
    <row r="60">
      <c r="A60" s="13"/>
      <c r="B60" s="6"/>
      <c r="C60" s="6"/>
      <c r="D60" s="6"/>
      <c r="E60" s="7"/>
      <c r="F60" s="6"/>
      <c r="G60" s="6"/>
      <c r="H60" s="8" t="str">
        <f t="shared" si="1"/>
        <v/>
      </c>
      <c r="I60" s="8" t="str">
        <f t="shared" si="2"/>
        <v/>
      </c>
      <c r="J60" s="14"/>
      <c r="L60" s="8" t="str">
        <f t="shared" si="3"/>
        <v/>
      </c>
      <c r="M60" s="10" t="str">
        <f>IF(COUNTA(A60:G60,J60:K60)=0,"",IF(AND(ISNUMBER(A60),A60&gt;0,B60&lt;&gt;"",COUNTIFS(Cartoes!$A$2:$A$50,B60,Cartoes!$H$2:$H$50,"OK")=1,C60&lt;&gt;"",D60&lt;&gt;"",ISNUMBER(E60),E60&gt;0,ISNUMBER(F60),F60&gt;=1,F60=INT(F60),ISNUMBER(G60),G60&gt;=1,G60&lt;=F60,G60=INT(G60),OR(J60="Pendente",J60="Pago",J60="Cancelado")),"OK","Revisar dados"))</f>
        <v/>
      </c>
    </row>
    <row r="61">
      <c r="A61" s="13"/>
      <c r="B61" s="6"/>
      <c r="C61" s="6"/>
      <c r="D61" s="6"/>
      <c r="E61" s="7"/>
      <c r="F61" s="6"/>
      <c r="G61" s="6"/>
      <c r="H61" s="8" t="str">
        <f t="shared" si="1"/>
        <v/>
      </c>
      <c r="I61" s="8" t="str">
        <f t="shared" si="2"/>
        <v/>
      </c>
      <c r="J61" s="14"/>
      <c r="L61" s="8" t="str">
        <f t="shared" si="3"/>
        <v/>
      </c>
      <c r="M61" s="10" t="str">
        <f>IF(COUNTA(A61:G61,J61:K61)=0,"",IF(AND(ISNUMBER(A61),A61&gt;0,B61&lt;&gt;"",COUNTIFS(Cartoes!$A$2:$A$50,B61,Cartoes!$H$2:$H$50,"OK")=1,C61&lt;&gt;"",D61&lt;&gt;"",ISNUMBER(E61),E61&gt;0,ISNUMBER(F61),F61&gt;=1,F61=INT(F61),ISNUMBER(G61),G61&gt;=1,G61&lt;=F61,G61=INT(G61),OR(J61="Pendente",J61="Pago",J61="Cancelado")),"OK","Revisar dados"))</f>
        <v/>
      </c>
    </row>
    <row r="62">
      <c r="A62" s="13"/>
      <c r="B62" s="6"/>
      <c r="C62" s="6"/>
      <c r="D62" s="6"/>
      <c r="E62" s="7"/>
      <c r="F62" s="6"/>
      <c r="G62" s="6"/>
      <c r="H62" s="8" t="str">
        <f t="shared" si="1"/>
        <v/>
      </c>
      <c r="I62" s="8" t="str">
        <f t="shared" si="2"/>
        <v/>
      </c>
      <c r="J62" s="14"/>
      <c r="L62" s="8" t="str">
        <f t="shared" si="3"/>
        <v/>
      </c>
      <c r="M62" s="10" t="str">
        <f>IF(COUNTA(A62:G62,J62:K62)=0,"",IF(AND(ISNUMBER(A62),A62&gt;0,B62&lt;&gt;"",COUNTIFS(Cartoes!$A$2:$A$50,B62,Cartoes!$H$2:$H$50,"OK")=1,C62&lt;&gt;"",D62&lt;&gt;"",ISNUMBER(E62),E62&gt;0,ISNUMBER(F62),F62&gt;=1,F62=INT(F62),ISNUMBER(G62),G62&gt;=1,G62&lt;=F62,G62=INT(G62),OR(J62="Pendente",J62="Pago",J62="Cancelado")),"OK","Revisar dados"))</f>
        <v/>
      </c>
    </row>
    <row r="63">
      <c r="A63" s="13"/>
      <c r="B63" s="6"/>
      <c r="C63" s="6"/>
      <c r="D63" s="6"/>
      <c r="E63" s="7"/>
      <c r="F63" s="6"/>
      <c r="G63" s="6"/>
      <c r="H63" s="8" t="str">
        <f t="shared" si="1"/>
        <v/>
      </c>
      <c r="I63" s="8" t="str">
        <f t="shared" si="2"/>
        <v/>
      </c>
      <c r="J63" s="14"/>
      <c r="L63" s="8" t="str">
        <f t="shared" si="3"/>
        <v/>
      </c>
      <c r="M63" s="10" t="str">
        <f>IF(COUNTA(A63:G63,J63:K63)=0,"",IF(AND(ISNUMBER(A63),A63&gt;0,B63&lt;&gt;"",COUNTIFS(Cartoes!$A$2:$A$50,B63,Cartoes!$H$2:$H$50,"OK")=1,C63&lt;&gt;"",D63&lt;&gt;"",ISNUMBER(E63),E63&gt;0,ISNUMBER(F63),F63&gt;=1,F63=INT(F63),ISNUMBER(G63),G63&gt;=1,G63&lt;=F63,G63=INT(G63),OR(J63="Pendente",J63="Pago",J63="Cancelado")),"OK","Revisar dados"))</f>
        <v/>
      </c>
    </row>
    <row r="64">
      <c r="A64" s="13"/>
      <c r="B64" s="6"/>
      <c r="C64" s="6"/>
      <c r="D64" s="6"/>
      <c r="E64" s="7"/>
      <c r="F64" s="6"/>
      <c r="G64" s="6"/>
      <c r="H64" s="8" t="str">
        <f t="shared" si="1"/>
        <v/>
      </c>
      <c r="I64" s="8" t="str">
        <f t="shared" si="2"/>
        <v/>
      </c>
      <c r="J64" s="14"/>
      <c r="L64" s="8" t="str">
        <f t="shared" si="3"/>
        <v/>
      </c>
      <c r="M64" s="10" t="str">
        <f>IF(COUNTA(A64:G64,J64:K64)=0,"",IF(AND(ISNUMBER(A64),A64&gt;0,B64&lt;&gt;"",COUNTIFS(Cartoes!$A$2:$A$50,B64,Cartoes!$H$2:$H$50,"OK")=1,C64&lt;&gt;"",D64&lt;&gt;"",ISNUMBER(E64),E64&gt;0,ISNUMBER(F64),F64&gt;=1,F64=INT(F64),ISNUMBER(G64),G64&gt;=1,G64&lt;=F64,G64=INT(G64),OR(J64="Pendente",J64="Pago",J64="Cancelado")),"OK","Revisar dados"))</f>
        <v/>
      </c>
    </row>
    <row r="65">
      <c r="A65" s="13"/>
      <c r="B65" s="6"/>
      <c r="C65" s="6"/>
      <c r="D65" s="6"/>
      <c r="E65" s="7"/>
      <c r="F65" s="6"/>
      <c r="G65" s="6"/>
      <c r="H65" s="8" t="str">
        <f t="shared" si="1"/>
        <v/>
      </c>
      <c r="I65" s="8" t="str">
        <f t="shared" si="2"/>
        <v/>
      </c>
      <c r="J65" s="14"/>
      <c r="L65" s="8" t="str">
        <f t="shared" si="3"/>
        <v/>
      </c>
      <c r="M65" s="10" t="str">
        <f>IF(COUNTA(A65:G65,J65:K65)=0,"",IF(AND(ISNUMBER(A65),A65&gt;0,B65&lt;&gt;"",COUNTIFS(Cartoes!$A$2:$A$50,B65,Cartoes!$H$2:$H$50,"OK")=1,C65&lt;&gt;"",D65&lt;&gt;"",ISNUMBER(E65),E65&gt;0,ISNUMBER(F65),F65&gt;=1,F65=INT(F65),ISNUMBER(G65),G65&gt;=1,G65&lt;=F65,G65=INT(G65),OR(J65="Pendente",J65="Pago",J65="Cancelado")),"OK","Revisar dados"))</f>
        <v/>
      </c>
    </row>
    <row r="66">
      <c r="A66" s="13"/>
      <c r="B66" s="6"/>
      <c r="C66" s="6"/>
      <c r="D66" s="6"/>
      <c r="E66" s="7"/>
      <c r="F66" s="6"/>
      <c r="G66" s="6"/>
      <c r="H66" s="8" t="str">
        <f t="shared" si="1"/>
        <v/>
      </c>
      <c r="I66" s="8" t="str">
        <f t="shared" si="2"/>
        <v/>
      </c>
      <c r="J66" s="14"/>
      <c r="L66" s="8" t="str">
        <f t="shared" si="3"/>
        <v/>
      </c>
      <c r="M66" s="10" t="str">
        <f>IF(COUNTA(A66:G66,J66:K66)=0,"",IF(AND(ISNUMBER(A66),A66&gt;0,B66&lt;&gt;"",COUNTIFS(Cartoes!$A$2:$A$50,B66,Cartoes!$H$2:$H$50,"OK")=1,C66&lt;&gt;"",D66&lt;&gt;"",ISNUMBER(E66),E66&gt;0,ISNUMBER(F66),F66&gt;=1,F66=INT(F66),ISNUMBER(G66),G66&gt;=1,G66&lt;=F66,G66=INT(G66),OR(J66="Pendente",J66="Pago",J66="Cancelado")),"OK","Revisar dados"))</f>
        <v/>
      </c>
    </row>
    <row r="67">
      <c r="A67" s="13"/>
      <c r="B67" s="6"/>
      <c r="C67" s="6"/>
      <c r="D67" s="6"/>
      <c r="E67" s="7"/>
      <c r="F67" s="6"/>
      <c r="G67" s="6"/>
      <c r="H67" s="8" t="str">
        <f t="shared" si="1"/>
        <v/>
      </c>
      <c r="I67" s="8" t="str">
        <f t="shared" si="2"/>
        <v/>
      </c>
      <c r="J67" s="14"/>
      <c r="L67" s="8" t="str">
        <f t="shared" si="3"/>
        <v/>
      </c>
      <c r="M67" s="10" t="str">
        <f>IF(COUNTA(A67:G67,J67:K67)=0,"",IF(AND(ISNUMBER(A67),A67&gt;0,B67&lt;&gt;"",COUNTIFS(Cartoes!$A$2:$A$50,B67,Cartoes!$H$2:$H$50,"OK")=1,C67&lt;&gt;"",D67&lt;&gt;"",ISNUMBER(E67),E67&gt;0,ISNUMBER(F67),F67&gt;=1,F67=INT(F67),ISNUMBER(G67),G67&gt;=1,G67&lt;=F67,G67=INT(G67),OR(J67="Pendente",J67="Pago",J67="Cancelado")),"OK","Revisar dados"))</f>
        <v/>
      </c>
    </row>
    <row r="68">
      <c r="A68" s="13"/>
      <c r="B68" s="6"/>
      <c r="C68" s="6"/>
      <c r="D68" s="6"/>
      <c r="E68" s="7"/>
      <c r="F68" s="6"/>
      <c r="G68" s="6"/>
      <c r="H68" s="8" t="str">
        <f t="shared" si="1"/>
        <v/>
      </c>
      <c r="I68" s="8" t="str">
        <f t="shared" si="2"/>
        <v/>
      </c>
      <c r="J68" s="14"/>
      <c r="L68" s="8" t="str">
        <f t="shared" si="3"/>
        <v/>
      </c>
      <c r="M68" s="10" t="str">
        <f>IF(COUNTA(A68:G68,J68:K68)=0,"",IF(AND(ISNUMBER(A68),A68&gt;0,B68&lt;&gt;"",COUNTIFS(Cartoes!$A$2:$A$50,B68,Cartoes!$H$2:$H$50,"OK")=1,C68&lt;&gt;"",D68&lt;&gt;"",ISNUMBER(E68),E68&gt;0,ISNUMBER(F68),F68&gt;=1,F68=INT(F68),ISNUMBER(G68),G68&gt;=1,G68&lt;=F68,G68=INT(G68),OR(J68="Pendente",J68="Pago",J68="Cancelado")),"OK","Revisar dados"))</f>
        <v/>
      </c>
    </row>
    <row r="69">
      <c r="A69" s="13"/>
      <c r="B69" s="6"/>
      <c r="C69" s="6"/>
      <c r="D69" s="6"/>
      <c r="E69" s="7"/>
      <c r="F69" s="6"/>
      <c r="G69" s="6"/>
      <c r="H69" s="8" t="str">
        <f t="shared" si="1"/>
        <v/>
      </c>
      <c r="I69" s="8" t="str">
        <f t="shared" si="2"/>
        <v/>
      </c>
      <c r="J69" s="14"/>
      <c r="L69" s="8" t="str">
        <f t="shared" si="3"/>
        <v/>
      </c>
      <c r="M69" s="10" t="str">
        <f>IF(COUNTA(A69:G69,J69:K69)=0,"",IF(AND(ISNUMBER(A69),A69&gt;0,B69&lt;&gt;"",COUNTIFS(Cartoes!$A$2:$A$50,B69,Cartoes!$H$2:$H$50,"OK")=1,C69&lt;&gt;"",D69&lt;&gt;"",ISNUMBER(E69),E69&gt;0,ISNUMBER(F69),F69&gt;=1,F69=INT(F69),ISNUMBER(G69),G69&gt;=1,G69&lt;=F69,G69=INT(G69),OR(J69="Pendente",J69="Pago",J69="Cancelado")),"OK","Revisar dados"))</f>
        <v/>
      </c>
    </row>
    <row r="70">
      <c r="A70" s="13"/>
      <c r="B70" s="6"/>
      <c r="C70" s="6"/>
      <c r="D70" s="6"/>
      <c r="E70" s="7"/>
      <c r="F70" s="6"/>
      <c r="G70" s="6"/>
      <c r="H70" s="8" t="str">
        <f t="shared" si="1"/>
        <v/>
      </c>
      <c r="I70" s="8" t="str">
        <f t="shared" si="2"/>
        <v/>
      </c>
      <c r="J70" s="14"/>
      <c r="L70" s="8" t="str">
        <f t="shared" si="3"/>
        <v/>
      </c>
      <c r="M70" s="10" t="str">
        <f>IF(COUNTA(A70:G70,J70:K70)=0,"",IF(AND(ISNUMBER(A70),A70&gt;0,B70&lt;&gt;"",COUNTIFS(Cartoes!$A$2:$A$50,B70,Cartoes!$H$2:$H$50,"OK")=1,C70&lt;&gt;"",D70&lt;&gt;"",ISNUMBER(E70),E70&gt;0,ISNUMBER(F70),F70&gt;=1,F70=INT(F70),ISNUMBER(G70),G70&gt;=1,G70&lt;=F70,G70=INT(G70),OR(J70="Pendente",J70="Pago",J70="Cancelado")),"OK","Revisar dados"))</f>
        <v/>
      </c>
    </row>
    <row r="71">
      <c r="A71" s="13"/>
      <c r="B71" s="6"/>
      <c r="C71" s="6"/>
      <c r="D71" s="6"/>
      <c r="E71" s="7"/>
      <c r="F71" s="6"/>
      <c r="G71" s="6"/>
      <c r="H71" s="8" t="str">
        <f t="shared" si="1"/>
        <v/>
      </c>
      <c r="I71" s="8" t="str">
        <f t="shared" si="2"/>
        <v/>
      </c>
      <c r="J71" s="14"/>
      <c r="L71" s="8" t="str">
        <f t="shared" si="3"/>
        <v/>
      </c>
      <c r="M71" s="10" t="str">
        <f>IF(COUNTA(A71:G71,J71:K71)=0,"",IF(AND(ISNUMBER(A71),A71&gt;0,B71&lt;&gt;"",COUNTIFS(Cartoes!$A$2:$A$50,B71,Cartoes!$H$2:$H$50,"OK")=1,C71&lt;&gt;"",D71&lt;&gt;"",ISNUMBER(E71),E71&gt;0,ISNUMBER(F71),F71&gt;=1,F71=INT(F71),ISNUMBER(G71),G71&gt;=1,G71&lt;=F71,G71=INT(G71),OR(J71="Pendente",J71="Pago",J71="Cancelado")),"OK","Revisar dados"))</f>
        <v/>
      </c>
    </row>
    <row r="72">
      <c r="A72" s="13"/>
      <c r="B72" s="6"/>
      <c r="C72" s="6"/>
      <c r="D72" s="6"/>
      <c r="E72" s="7"/>
      <c r="F72" s="6"/>
      <c r="G72" s="6"/>
      <c r="H72" s="8" t="str">
        <f t="shared" si="1"/>
        <v/>
      </c>
      <c r="I72" s="8" t="str">
        <f t="shared" si="2"/>
        <v/>
      </c>
      <c r="J72" s="14"/>
      <c r="L72" s="8" t="str">
        <f t="shared" si="3"/>
        <v/>
      </c>
      <c r="M72" s="10" t="str">
        <f>IF(COUNTA(A72:G72,J72:K72)=0,"",IF(AND(ISNUMBER(A72),A72&gt;0,B72&lt;&gt;"",COUNTIFS(Cartoes!$A$2:$A$50,B72,Cartoes!$H$2:$H$50,"OK")=1,C72&lt;&gt;"",D72&lt;&gt;"",ISNUMBER(E72),E72&gt;0,ISNUMBER(F72),F72&gt;=1,F72=INT(F72),ISNUMBER(G72),G72&gt;=1,G72&lt;=F72,G72=INT(G72),OR(J72="Pendente",J72="Pago",J72="Cancelado")),"OK","Revisar dados"))</f>
        <v/>
      </c>
    </row>
    <row r="73">
      <c r="A73" s="13"/>
      <c r="B73" s="6"/>
      <c r="C73" s="6"/>
      <c r="D73" s="6"/>
      <c r="E73" s="7"/>
      <c r="F73" s="6"/>
      <c r="G73" s="6"/>
      <c r="H73" s="8" t="str">
        <f t="shared" si="1"/>
        <v/>
      </c>
      <c r="I73" s="8" t="str">
        <f t="shared" si="2"/>
        <v/>
      </c>
      <c r="J73" s="14"/>
      <c r="L73" s="8" t="str">
        <f t="shared" si="3"/>
        <v/>
      </c>
      <c r="M73" s="10" t="str">
        <f>IF(COUNTA(A73:G73,J73:K73)=0,"",IF(AND(ISNUMBER(A73),A73&gt;0,B73&lt;&gt;"",COUNTIFS(Cartoes!$A$2:$A$50,B73,Cartoes!$H$2:$H$50,"OK")=1,C73&lt;&gt;"",D73&lt;&gt;"",ISNUMBER(E73),E73&gt;0,ISNUMBER(F73),F73&gt;=1,F73=INT(F73),ISNUMBER(G73),G73&gt;=1,G73&lt;=F73,G73=INT(G73),OR(J73="Pendente",J73="Pago",J73="Cancelado")),"OK","Revisar dados"))</f>
        <v/>
      </c>
    </row>
    <row r="74">
      <c r="A74" s="13"/>
      <c r="B74" s="6"/>
      <c r="C74" s="6"/>
      <c r="D74" s="6"/>
      <c r="E74" s="7"/>
      <c r="F74" s="6"/>
      <c r="G74" s="6"/>
      <c r="H74" s="8" t="str">
        <f t="shared" si="1"/>
        <v/>
      </c>
      <c r="I74" s="8" t="str">
        <f t="shared" si="2"/>
        <v/>
      </c>
      <c r="J74" s="14"/>
      <c r="L74" s="8" t="str">
        <f t="shared" si="3"/>
        <v/>
      </c>
      <c r="M74" s="10" t="str">
        <f>IF(COUNTA(A74:G74,J74:K74)=0,"",IF(AND(ISNUMBER(A74),A74&gt;0,B74&lt;&gt;"",COUNTIFS(Cartoes!$A$2:$A$50,B74,Cartoes!$H$2:$H$50,"OK")=1,C74&lt;&gt;"",D74&lt;&gt;"",ISNUMBER(E74),E74&gt;0,ISNUMBER(F74),F74&gt;=1,F74=INT(F74),ISNUMBER(G74),G74&gt;=1,G74&lt;=F74,G74=INT(G74),OR(J74="Pendente",J74="Pago",J74="Cancelado")),"OK","Revisar dados"))</f>
        <v/>
      </c>
    </row>
    <row r="75">
      <c r="A75" s="13"/>
      <c r="B75" s="6"/>
      <c r="C75" s="6"/>
      <c r="D75" s="6"/>
      <c r="E75" s="7"/>
      <c r="F75" s="6"/>
      <c r="G75" s="6"/>
      <c r="H75" s="8" t="str">
        <f t="shared" si="1"/>
        <v/>
      </c>
      <c r="I75" s="8" t="str">
        <f t="shared" si="2"/>
        <v/>
      </c>
      <c r="J75" s="14"/>
      <c r="L75" s="8" t="str">
        <f t="shared" si="3"/>
        <v/>
      </c>
      <c r="M75" s="10" t="str">
        <f>IF(COUNTA(A75:G75,J75:K75)=0,"",IF(AND(ISNUMBER(A75),A75&gt;0,B75&lt;&gt;"",COUNTIFS(Cartoes!$A$2:$A$50,B75,Cartoes!$H$2:$H$50,"OK")=1,C75&lt;&gt;"",D75&lt;&gt;"",ISNUMBER(E75),E75&gt;0,ISNUMBER(F75),F75&gt;=1,F75=INT(F75),ISNUMBER(G75),G75&gt;=1,G75&lt;=F75,G75=INT(G75),OR(J75="Pendente",J75="Pago",J75="Cancelado")),"OK","Revisar dados"))</f>
        <v/>
      </c>
    </row>
    <row r="76">
      <c r="A76" s="13"/>
      <c r="B76" s="6"/>
      <c r="C76" s="6"/>
      <c r="D76" s="6"/>
      <c r="E76" s="7"/>
      <c r="F76" s="6"/>
      <c r="G76" s="6"/>
      <c r="H76" s="8" t="str">
        <f t="shared" si="1"/>
        <v/>
      </c>
      <c r="I76" s="8" t="str">
        <f t="shared" si="2"/>
        <v/>
      </c>
      <c r="J76" s="14"/>
      <c r="L76" s="8" t="str">
        <f t="shared" si="3"/>
        <v/>
      </c>
      <c r="M76" s="10" t="str">
        <f>IF(COUNTA(A76:G76,J76:K76)=0,"",IF(AND(ISNUMBER(A76),A76&gt;0,B76&lt;&gt;"",COUNTIFS(Cartoes!$A$2:$A$50,B76,Cartoes!$H$2:$H$50,"OK")=1,C76&lt;&gt;"",D76&lt;&gt;"",ISNUMBER(E76),E76&gt;0,ISNUMBER(F76),F76&gt;=1,F76=INT(F76),ISNUMBER(G76),G76&gt;=1,G76&lt;=F76,G76=INT(G76),OR(J76="Pendente",J76="Pago",J76="Cancelado")),"OK","Revisar dados"))</f>
        <v/>
      </c>
    </row>
    <row r="77">
      <c r="A77" s="13"/>
      <c r="B77" s="6"/>
      <c r="C77" s="6"/>
      <c r="D77" s="6"/>
      <c r="E77" s="7"/>
      <c r="F77" s="6"/>
      <c r="G77" s="6"/>
      <c r="H77" s="8" t="str">
        <f t="shared" si="1"/>
        <v/>
      </c>
      <c r="I77" s="8" t="str">
        <f t="shared" si="2"/>
        <v/>
      </c>
      <c r="J77" s="14"/>
      <c r="L77" s="8" t="str">
        <f t="shared" si="3"/>
        <v/>
      </c>
      <c r="M77" s="10" t="str">
        <f>IF(COUNTA(A77:G77,J77:K77)=0,"",IF(AND(ISNUMBER(A77),A77&gt;0,B77&lt;&gt;"",COUNTIFS(Cartoes!$A$2:$A$50,B77,Cartoes!$H$2:$H$50,"OK")=1,C77&lt;&gt;"",D77&lt;&gt;"",ISNUMBER(E77),E77&gt;0,ISNUMBER(F77),F77&gt;=1,F77=INT(F77),ISNUMBER(G77),G77&gt;=1,G77&lt;=F77,G77=INT(G77),OR(J77="Pendente",J77="Pago",J77="Cancelado")),"OK","Revisar dados"))</f>
        <v/>
      </c>
    </row>
    <row r="78">
      <c r="A78" s="13"/>
      <c r="B78" s="6"/>
      <c r="C78" s="6"/>
      <c r="D78" s="6"/>
      <c r="E78" s="7"/>
      <c r="F78" s="6"/>
      <c r="G78" s="6"/>
      <c r="H78" s="8" t="str">
        <f t="shared" si="1"/>
        <v/>
      </c>
      <c r="I78" s="8" t="str">
        <f t="shared" si="2"/>
        <v/>
      </c>
      <c r="J78" s="14"/>
      <c r="L78" s="8" t="str">
        <f t="shared" si="3"/>
        <v/>
      </c>
      <c r="M78" s="10" t="str">
        <f>IF(COUNTA(A78:G78,J78:K78)=0,"",IF(AND(ISNUMBER(A78),A78&gt;0,B78&lt;&gt;"",COUNTIFS(Cartoes!$A$2:$A$50,B78,Cartoes!$H$2:$H$50,"OK")=1,C78&lt;&gt;"",D78&lt;&gt;"",ISNUMBER(E78),E78&gt;0,ISNUMBER(F78),F78&gt;=1,F78=INT(F78),ISNUMBER(G78),G78&gt;=1,G78&lt;=F78,G78=INT(G78),OR(J78="Pendente",J78="Pago",J78="Cancelado")),"OK","Revisar dados"))</f>
        <v/>
      </c>
    </row>
    <row r="79">
      <c r="A79" s="13"/>
      <c r="B79" s="6"/>
      <c r="C79" s="6"/>
      <c r="D79" s="6"/>
      <c r="E79" s="7"/>
      <c r="F79" s="6"/>
      <c r="G79" s="6"/>
      <c r="H79" s="8" t="str">
        <f t="shared" si="1"/>
        <v/>
      </c>
      <c r="I79" s="8" t="str">
        <f t="shared" si="2"/>
        <v/>
      </c>
      <c r="J79" s="14"/>
      <c r="L79" s="8" t="str">
        <f t="shared" si="3"/>
        <v/>
      </c>
      <c r="M79" s="10" t="str">
        <f>IF(COUNTA(A79:G79,J79:K79)=0,"",IF(AND(ISNUMBER(A79),A79&gt;0,B79&lt;&gt;"",COUNTIFS(Cartoes!$A$2:$A$50,B79,Cartoes!$H$2:$H$50,"OK")=1,C79&lt;&gt;"",D79&lt;&gt;"",ISNUMBER(E79),E79&gt;0,ISNUMBER(F79),F79&gt;=1,F79=INT(F79),ISNUMBER(G79),G79&gt;=1,G79&lt;=F79,G79=INT(G79),OR(J79="Pendente",J79="Pago",J79="Cancelado")),"OK","Revisar dados"))</f>
        <v/>
      </c>
    </row>
    <row r="80">
      <c r="A80" s="13"/>
      <c r="B80" s="6"/>
      <c r="C80" s="6"/>
      <c r="D80" s="6"/>
      <c r="E80" s="7"/>
      <c r="F80" s="6"/>
      <c r="G80" s="6"/>
      <c r="H80" s="8" t="str">
        <f t="shared" si="1"/>
        <v/>
      </c>
      <c r="I80" s="8" t="str">
        <f t="shared" si="2"/>
        <v/>
      </c>
      <c r="J80" s="14"/>
      <c r="L80" s="8" t="str">
        <f t="shared" si="3"/>
        <v/>
      </c>
      <c r="M80" s="10" t="str">
        <f>IF(COUNTA(A80:G80,J80:K80)=0,"",IF(AND(ISNUMBER(A80),A80&gt;0,B80&lt;&gt;"",COUNTIFS(Cartoes!$A$2:$A$50,B80,Cartoes!$H$2:$H$50,"OK")=1,C80&lt;&gt;"",D80&lt;&gt;"",ISNUMBER(E80),E80&gt;0,ISNUMBER(F80),F80&gt;=1,F80=INT(F80),ISNUMBER(G80),G80&gt;=1,G80&lt;=F80,G80=INT(G80),OR(J80="Pendente",J80="Pago",J80="Cancelado")),"OK","Revisar dados"))</f>
        <v/>
      </c>
    </row>
    <row r="81">
      <c r="A81" s="13"/>
      <c r="B81" s="6"/>
      <c r="C81" s="6"/>
      <c r="D81" s="6"/>
      <c r="E81" s="7"/>
      <c r="F81" s="6"/>
      <c r="G81" s="6"/>
      <c r="H81" s="8" t="str">
        <f t="shared" si="1"/>
        <v/>
      </c>
      <c r="I81" s="8" t="str">
        <f t="shared" si="2"/>
        <v/>
      </c>
      <c r="J81" s="14"/>
      <c r="L81" s="8" t="str">
        <f t="shared" si="3"/>
        <v/>
      </c>
      <c r="M81" s="10" t="str">
        <f>IF(COUNTA(A81:G81,J81:K81)=0,"",IF(AND(ISNUMBER(A81),A81&gt;0,B81&lt;&gt;"",COUNTIFS(Cartoes!$A$2:$A$50,B81,Cartoes!$H$2:$H$50,"OK")=1,C81&lt;&gt;"",D81&lt;&gt;"",ISNUMBER(E81),E81&gt;0,ISNUMBER(F81),F81&gt;=1,F81=INT(F81),ISNUMBER(G81),G81&gt;=1,G81&lt;=F81,G81=INT(G81),OR(J81="Pendente",J81="Pago",J81="Cancelado")),"OK","Revisar dados"))</f>
        <v/>
      </c>
    </row>
    <row r="82">
      <c r="A82" s="13"/>
      <c r="B82" s="6"/>
      <c r="C82" s="6"/>
      <c r="D82" s="6"/>
      <c r="E82" s="7"/>
      <c r="F82" s="6"/>
      <c r="G82" s="6"/>
      <c r="H82" s="8" t="str">
        <f t="shared" si="1"/>
        <v/>
      </c>
      <c r="I82" s="8" t="str">
        <f t="shared" si="2"/>
        <v/>
      </c>
      <c r="J82" s="14"/>
      <c r="L82" s="8" t="str">
        <f t="shared" si="3"/>
        <v/>
      </c>
      <c r="M82" s="10" t="str">
        <f>IF(COUNTA(A82:G82,J82:K82)=0,"",IF(AND(ISNUMBER(A82),A82&gt;0,B82&lt;&gt;"",COUNTIFS(Cartoes!$A$2:$A$50,B82,Cartoes!$H$2:$H$50,"OK")=1,C82&lt;&gt;"",D82&lt;&gt;"",ISNUMBER(E82),E82&gt;0,ISNUMBER(F82),F82&gt;=1,F82=INT(F82),ISNUMBER(G82),G82&gt;=1,G82&lt;=F82,G82=INT(G82),OR(J82="Pendente",J82="Pago",J82="Cancelado")),"OK","Revisar dados"))</f>
        <v/>
      </c>
    </row>
    <row r="83">
      <c r="A83" s="13"/>
      <c r="B83" s="6"/>
      <c r="C83" s="6"/>
      <c r="D83" s="6"/>
      <c r="E83" s="7"/>
      <c r="F83" s="6"/>
      <c r="G83" s="6"/>
      <c r="H83" s="8" t="str">
        <f t="shared" si="1"/>
        <v/>
      </c>
      <c r="I83" s="8" t="str">
        <f t="shared" si="2"/>
        <v/>
      </c>
      <c r="J83" s="14"/>
      <c r="L83" s="8" t="str">
        <f t="shared" si="3"/>
        <v/>
      </c>
      <c r="M83" s="10" t="str">
        <f>IF(COUNTA(A83:G83,J83:K83)=0,"",IF(AND(ISNUMBER(A83),A83&gt;0,B83&lt;&gt;"",COUNTIFS(Cartoes!$A$2:$A$50,B83,Cartoes!$H$2:$H$50,"OK")=1,C83&lt;&gt;"",D83&lt;&gt;"",ISNUMBER(E83),E83&gt;0,ISNUMBER(F83),F83&gt;=1,F83=INT(F83),ISNUMBER(G83),G83&gt;=1,G83&lt;=F83,G83=INT(G83),OR(J83="Pendente",J83="Pago",J83="Cancelado")),"OK","Revisar dados"))</f>
        <v/>
      </c>
    </row>
    <row r="84">
      <c r="A84" s="13"/>
      <c r="B84" s="6"/>
      <c r="C84" s="6"/>
      <c r="D84" s="6"/>
      <c r="E84" s="7"/>
      <c r="F84" s="6"/>
      <c r="G84" s="6"/>
      <c r="H84" s="8" t="str">
        <f t="shared" si="1"/>
        <v/>
      </c>
      <c r="I84" s="8" t="str">
        <f t="shared" si="2"/>
        <v/>
      </c>
      <c r="J84" s="14"/>
      <c r="L84" s="8" t="str">
        <f t="shared" si="3"/>
        <v/>
      </c>
      <c r="M84" s="10" t="str">
        <f>IF(COUNTA(A84:G84,J84:K84)=0,"",IF(AND(ISNUMBER(A84),A84&gt;0,B84&lt;&gt;"",COUNTIFS(Cartoes!$A$2:$A$50,B84,Cartoes!$H$2:$H$50,"OK")=1,C84&lt;&gt;"",D84&lt;&gt;"",ISNUMBER(E84),E84&gt;0,ISNUMBER(F84),F84&gt;=1,F84=INT(F84),ISNUMBER(G84),G84&gt;=1,G84&lt;=F84,G84=INT(G84),OR(J84="Pendente",J84="Pago",J84="Cancelado")),"OK","Revisar dados"))</f>
        <v/>
      </c>
    </row>
    <row r="85">
      <c r="A85" s="13"/>
      <c r="B85" s="6"/>
      <c r="C85" s="6"/>
      <c r="D85" s="6"/>
      <c r="E85" s="7"/>
      <c r="F85" s="6"/>
      <c r="G85" s="6"/>
      <c r="H85" s="8" t="str">
        <f t="shared" si="1"/>
        <v/>
      </c>
      <c r="I85" s="8" t="str">
        <f t="shared" si="2"/>
        <v/>
      </c>
      <c r="J85" s="14"/>
      <c r="L85" s="8" t="str">
        <f t="shared" si="3"/>
        <v/>
      </c>
      <c r="M85" s="10" t="str">
        <f>IF(COUNTA(A85:G85,J85:K85)=0,"",IF(AND(ISNUMBER(A85),A85&gt;0,B85&lt;&gt;"",COUNTIFS(Cartoes!$A$2:$A$50,B85,Cartoes!$H$2:$H$50,"OK")=1,C85&lt;&gt;"",D85&lt;&gt;"",ISNUMBER(E85),E85&gt;0,ISNUMBER(F85),F85&gt;=1,F85=INT(F85),ISNUMBER(G85),G85&gt;=1,G85&lt;=F85,G85=INT(G85),OR(J85="Pendente",J85="Pago",J85="Cancelado")),"OK","Revisar dados"))</f>
        <v/>
      </c>
    </row>
    <row r="86">
      <c r="A86" s="13"/>
      <c r="B86" s="6"/>
      <c r="C86" s="6"/>
      <c r="D86" s="6"/>
      <c r="E86" s="7"/>
      <c r="F86" s="6"/>
      <c r="G86" s="6"/>
      <c r="H86" s="8" t="str">
        <f t="shared" si="1"/>
        <v/>
      </c>
      <c r="I86" s="8" t="str">
        <f t="shared" si="2"/>
        <v/>
      </c>
      <c r="J86" s="14"/>
      <c r="L86" s="8" t="str">
        <f t="shared" si="3"/>
        <v/>
      </c>
      <c r="M86" s="10" t="str">
        <f>IF(COUNTA(A86:G86,J86:K86)=0,"",IF(AND(ISNUMBER(A86),A86&gt;0,B86&lt;&gt;"",COUNTIFS(Cartoes!$A$2:$A$50,B86,Cartoes!$H$2:$H$50,"OK")=1,C86&lt;&gt;"",D86&lt;&gt;"",ISNUMBER(E86),E86&gt;0,ISNUMBER(F86),F86&gt;=1,F86=INT(F86),ISNUMBER(G86),G86&gt;=1,G86&lt;=F86,G86=INT(G86),OR(J86="Pendente",J86="Pago",J86="Cancelado")),"OK","Revisar dados"))</f>
        <v/>
      </c>
    </row>
    <row r="87">
      <c r="A87" s="13"/>
      <c r="B87" s="6"/>
      <c r="C87" s="6"/>
      <c r="D87" s="6"/>
      <c r="E87" s="7"/>
      <c r="F87" s="6"/>
      <c r="G87" s="6"/>
      <c r="H87" s="8" t="str">
        <f t="shared" si="1"/>
        <v/>
      </c>
      <c r="I87" s="8" t="str">
        <f t="shared" si="2"/>
        <v/>
      </c>
      <c r="J87" s="14"/>
      <c r="L87" s="8" t="str">
        <f t="shared" si="3"/>
        <v/>
      </c>
      <c r="M87" s="10" t="str">
        <f>IF(COUNTA(A87:G87,J87:K87)=0,"",IF(AND(ISNUMBER(A87),A87&gt;0,B87&lt;&gt;"",COUNTIFS(Cartoes!$A$2:$A$50,B87,Cartoes!$H$2:$H$50,"OK")=1,C87&lt;&gt;"",D87&lt;&gt;"",ISNUMBER(E87),E87&gt;0,ISNUMBER(F87),F87&gt;=1,F87=INT(F87),ISNUMBER(G87),G87&gt;=1,G87&lt;=F87,G87=INT(G87),OR(J87="Pendente",J87="Pago",J87="Cancelado")),"OK","Revisar dados"))</f>
        <v/>
      </c>
    </row>
    <row r="88">
      <c r="A88" s="13"/>
      <c r="B88" s="6"/>
      <c r="C88" s="6"/>
      <c r="D88" s="6"/>
      <c r="E88" s="7"/>
      <c r="F88" s="6"/>
      <c r="G88" s="6"/>
      <c r="H88" s="8" t="str">
        <f t="shared" si="1"/>
        <v/>
      </c>
      <c r="I88" s="8" t="str">
        <f t="shared" si="2"/>
        <v/>
      </c>
      <c r="J88" s="14"/>
      <c r="L88" s="8" t="str">
        <f t="shared" si="3"/>
        <v/>
      </c>
      <c r="M88" s="10" t="str">
        <f>IF(COUNTA(A88:G88,J88:K88)=0,"",IF(AND(ISNUMBER(A88),A88&gt;0,B88&lt;&gt;"",COUNTIFS(Cartoes!$A$2:$A$50,B88,Cartoes!$H$2:$H$50,"OK")=1,C88&lt;&gt;"",D88&lt;&gt;"",ISNUMBER(E88),E88&gt;0,ISNUMBER(F88),F88&gt;=1,F88=INT(F88),ISNUMBER(G88),G88&gt;=1,G88&lt;=F88,G88=INT(G88),OR(J88="Pendente",J88="Pago",J88="Cancelado")),"OK","Revisar dados"))</f>
        <v/>
      </c>
    </row>
    <row r="89">
      <c r="A89" s="13"/>
      <c r="B89" s="6"/>
      <c r="C89" s="6"/>
      <c r="D89" s="6"/>
      <c r="E89" s="7"/>
      <c r="F89" s="6"/>
      <c r="G89" s="6"/>
      <c r="H89" s="8" t="str">
        <f t="shared" si="1"/>
        <v/>
      </c>
      <c r="I89" s="8" t="str">
        <f t="shared" si="2"/>
        <v/>
      </c>
      <c r="J89" s="14"/>
      <c r="L89" s="8" t="str">
        <f t="shared" si="3"/>
        <v/>
      </c>
      <c r="M89" s="10" t="str">
        <f>IF(COUNTA(A89:G89,J89:K89)=0,"",IF(AND(ISNUMBER(A89),A89&gt;0,B89&lt;&gt;"",COUNTIFS(Cartoes!$A$2:$A$50,B89,Cartoes!$H$2:$H$50,"OK")=1,C89&lt;&gt;"",D89&lt;&gt;"",ISNUMBER(E89),E89&gt;0,ISNUMBER(F89),F89&gt;=1,F89=INT(F89),ISNUMBER(G89),G89&gt;=1,G89&lt;=F89,G89=INT(G89),OR(J89="Pendente",J89="Pago",J89="Cancelado")),"OK","Revisar dados"))</f>
        <v/>
      </c>
    </row>
    <row r="90">
      <c r="A90" s="13"/>
      <c r="B90" s="6"/>
      <c r="C90" s="6"/>
      <c r="D90" s="6"/>
      <c r="E90" s="7"/>
      <c r="F90" s="6"/>
      <c r="G90" s="6"/>
      <c r="H90" s="8" t="str">
        <f t="shared" si="1"/>
        <v/>
      </c>
      <c r="I90" s="8" t="str">
        <f t="shared" si="2"/>
        <v/>
      </c>
      <c r="J90" s="14"/>
      <c r="L90" s="8" t="str">
        <f t="shared" si="3"/>
        <v/>
      </c>
      <c r="M90" s="10" t="str">
        <f>IF(COUNTA(A90:G90,J90:K90)=0,"",IF(AND(ISNUMBER(A90),A90&gt;0,B90&lt;&gt;"",COUNTIFS(Cartoes!$A$2:$A$50,B90,Cartoes!$H$2:$H$50,"OK")=1,C90&lt;&gt;"",D90&lt;&gt;"",ISNUMBER(E90),E90&gt;0,ISNUMBER(F90),F90&gt;=1,F90=INT(F90),ISNUMBER(G90),G90&gt;=1,G90&lt;=F90,G90=INT(G90),OR(J90="Pendente",J90="Pago",J90="Cancelado")),"OK","Revisar dados"))</f>
        <v/>
      </c>
    </row>
    <row r="91">
      <c r="A91" s="13"/>
      <c r="B91" s="6"/>
      <c r="C91" s="6"/>
      <c r="D91" s="6"/>
      <c r="E91" s="7"/>
      <c r="F91" s="6"/>
      <c r="G91" s="6"/>
      <c r="H91" s="8" t="str">
        <f t="shared" si="1"/>
        <v/>
      </c>
      <c r="I91" s="8" t="str">
        <f t="shared" si="2"/>
        <v/>
      </c>
      <c r="J91" s="14"/>
      <c r="L91" s="8" t="str">
        <f t="shared" si="3"/>
        <v/>
      </c>
      <c r="M91" s="10" t="str">
        <f>IF(COUNTA(A91:G91,J91:K91)=0,"",IF(AND(ISNUMBER(A91),A91&gt;0,B91&lt;&gt;"",COUNTIFS(Cartoes!$A$2:$A$50,B91,Cartoes!$H$2:$H$50,"OK")=1,C91&lt;&gt;"",D91&lt;&gt;"",ISNUMBER(E91),E91&gt;0,ISNUMBER(F91),F91&gt;=1,F91=INT(F91),ISNUMBER(G91),G91&gt;=1,G91&lt;=F91,G91=INT(G91),OR(J91="Pendente",J91="Pago",J91="Cancelado")),"OK","Revisar dados"))</f>
        <v/>
      </c>
    </row>
    <row r="92">
      <c r="A92" s="13"/>
      <c r="B92" s="6"/>
      <c r="C92" s="6"/>
      <c r="D92" s="6"/>
      <c r="E92" s="7"/>
      <c r="F92" s="6"/>
      <c r="G92" s="6"/>
      <c r="H92" s="8" t="str">
        <f t="shared" si="1"/>
        <v/>
      </c>
      <c r="I92" s="8" t="str">
        <f t="shared" si="2"/>
        <v/>
      </c>
      <c r="J92" s="14"/>
      <c r="L92" s="8" t="str">
        <f t="shared" si="3"/>
        <v/>
      </c>
      <c r="M92" s="10" t="str">
        <f>IF(COUNTA(A92:G92,J92:K92)=0,"",IF(AND(ISNUMBER(A92),A92&gt;0,B92&lt;&gt;"",COUNTIFS(Cartoes!$A$2:$A$50,B92,Cartoes!$H$2:$H$50,"OK")=1,C92&lt;&gt;"",D92&lt;&gt;"",ISNUMBER(E92),E92&gt;0,ISNUMBER(F92),F92&gt;=1,F92=INT(F92),ISNUMBER(G92),G92&gt;=1,G92&lt;=F92,G92=INT(G92),OR(J92="Pendente",J92="Pago",J92="Cancelado")),"OK","Revisar dados"))</f>
        <v/>
      </c>
    </row>
    <row r="93">
      <c r="A93" s="13"/>
      <c r="B93" s="6"/>
      <c r="C93" s="6"/>
      <c r="D93" s="6"/>
      <c r="E93" s="7"/>
      <c r="F93" s="6"/>
      <c r="G93" s="6"/>
      <c r="H93" s="8" t="str">
        <f t="shared" si="1"/>
        <v/>
      </c>
      <c r="I93" s="8" t="str">
        <f t="shared" si="2"/>
        <v/>
      </c>
      <c r="J93" s="14"/>
      <c r="L93" s="8" t="str">
        <f t="shared" si="3"/>
        <v/>
      </c>
      <c r="M93" s="10" t="str">
        <f>IF(COUNTA(A93:G93,J93:K93)=0,"",IF(AND(ISNUMBER(A93),A93&gt;0,B93&lt;&gt;"",COUNTIFS(Cartoes!$A$2:$A$50,B93,Cartoes!$H$2:$H$50,"OK")=1,C93&lt;&gt;"",D93&lt;&gt;"",ISNUMBER(E93),E93&gt;0,ISNUMBER(F93),F93&gt;=1,F93=INT(F93),ISNUMBER(G93),G93&gt;=1,G93&lt;=F93,G93=INT(G93),OR(J93="Pendente",J93="Pago",J93="Cancelado")),"OK","Revisar dados"))</f>
        <v/>
      </c>
    </row>
    <row r="94">
      <c r="A94" s="13"/>
      <c r="B94" s="6"/>
      <c r="C94" s="6"/>
      <c r="D94" s="6"/>
      <c r="E94" s="7"/>
      <c r="F94" s="6"/>
      <c r="G94" s="6"/>
      <c r="H94" s="8" t="str">
        <f t="shared" si="1"/>
        <v/>
      </c>
      <c r="I94" s="8" t="str">
        <f t="shared" si="2"/>
        <v/>
      </c>
      <c r="J94" s="14"/>
      <c r="L94" s="8" t="str">
        <f t="shared" si="3"/>
        <v/>
      </c>
      <c r="M94" s="10" t="str">
        <f>IF(COUNTA(A94:G94,J94:K94)=0,"",IF(AND(ISNUMBER(A94),A94&gt;0,B94&lt;&gt;"",COUNTIFS(Cartoes!$A$2:$A$50,B94,Cartoes!$H$2:$H$50,"OK")=1,C94&lt;&gt;"",D94&lt;&gt;"",ISNUMBER(E94),E94&gt;0,ISNUMBER(F94),F94&gt;=1,F94=INT(F94),ISNUMBER(G94),G94&gt;=1,G94&lt;=F94,G94=INT(G94),OR(J94="Pendente",J94="Pago",J94="Cancelado")),"OK","Revisar dados"))</f>
        <v/>
      </c>
    </row>
    <row r="95">
      <c r="A95" s="13"/>
      <c r="B95" s="6"/>
      <c r="C95" s="6"/>
      <c r="D95" s="6"/>
      <c r="E95" s="7"/>
      <c r="F95" s="6"/>
      <c r="G95" s="6"/>
      <c r="H95" s="8" t="str">
        <f t="shared" si="1"/>
        <v/>
      </c>
      <c r="I95" s="8" t="str">
        <f t="shared" si="2"/>
        <v/>
      </c>
      <c r="J95" s="14"/>
      <c r="L95" s="8" t="str">
        <f t="shared" si="3"/>
        <v/>
      </c>
      <c r="M95" s="10" t="str">
        <f>IF(COUNTA(A95:G95,J95:K95)=0,"",IF(AND(ISNUMBER(A95),A95&gt;0,B95&lt;&gt;"",COUNTIFS(Cartoes!$A$2:$A$50,B95,Cartoes!$H$2:$H$50,"OK")=1,C95&lt;&gt;"",D95&lt;&gt;"",ISNUMBER(E95),E95&gt;0,ISNUMBER(F95),F95&gt;=1,F95=INT(F95),ISNUMBER(G95),G95&gt;=1,G95&lt;=F95,G95=INT(G95),OR(J95="Pendente",J95="Pago",J95="Cancelado")),"OK","Revisar dados"))</f>
        <v/>
      </c>
    </row>
    <row r="96">
      <c r="A96" s="13"/>
      <c r="B96" s="6"/>
      <c r="C96" s="6"/>
      <c r="D96" s="6"/>
      <c r="E96" s="7"/>
      <c r="F96" s="6"/>
      <c r="G96" s="6"/>
      <c r="H96" s="8" t="str">
        <f t="shared" si="1"/>
        <v/>
      </c>
      <c r="I96" s="8" t="str">
        <f t="shared" si="2"/>
        <v/>
      </c>
      <c r="J96" s="14"/>
      <c r="L96" s="8" t="str">
        <f t="shared" si="3"/>
        <v/>
      </c>
      <c r="M96" s="10" t="str">
        <f>IF(COUNTA(A96:G96,J96:K96)=0,"",IF(AND(ISNUMBER(A96),A96&gt;0,B96&lt;&gt;"",COUNTIFS(Cartoes!$A$2:$A$50,B96,Cartoes!$H$2:$H$50,"OK")=1,C96&lt;&gt;"",D96&lt;&gt;"",ISNUMBER(E96),E96&gt;0,ISNUMBER(F96),F96&gt;=1,F96=INT(F96),ISNUMBER(G96),G96&gt;=1,G96&lt;=F96,G96=INT(G96),OR(J96="Pendente",J96="Pago",J96="Cancelado")),"OK","Revisar dados"))</f>
        <v/>
      </c>
    </row>
    <row r="97">
      <c r="A97" s="13"/>
      <c r="B97" s="6"/>
      <c r="C97" s="6"/>
      <c r="D97" s="6"/>
      <c r="E97" s="7"/>
      <c r="F97" s="6"/>
      <c r="G97" s="6"/>
      <c r="H97" s="8" t="str">
        <f t="shared" si="1"/>
        <v/>
      </c>
      <c r="I97" s="8" t="str">
        <f t="shared" si="2"/>
        <v/>
      </c>
      <c r="J97" s="14"/>
      <c r="L97" s="8" t="str">
        <f t="shared" si="3"/>
        <v/>
      </c>
      <c r="M97" s="10" t="str">
        <f>IF(COUNTA(A97:G97,J97:K97)=0,"",IF(AND(ISNUMBER(A97),A97&gt;0,B97&lt;&gt;"",COUNTIFS(Cartoes!$A$2:$A$50,B97,Cartoes!$H$2:$H$50,"OK")=1,C97&lt;&gt;"",D97&lt;&gt;"",ISNUMBER(E97),E97&gt;0,ISNUMBER(F97),F97&gt;=1,F97=INT(F97),ISNUMBER(G97),G97&gt;=1,G97&lt;=F97,G97=INT(G97),OR(J97="Pendente",J97="Pago",J97="Cancelado")),"OK","Revisar dados"))</f>
        <v/>
      </c>
    </row>
    <row r="98">
      <c r="A98" s="13"/>
      <c r="B98" s="6"/>
      <c r="C98" s="6"/>
      <c r="D98" s="6"/>
      <c r="E98" s="7"/>
      <c r="F98" s="6"/>
      <c r="G98" s="6"/>
      <c r="H98" s="8" t="str">
        <f t="shared" si="1"/>
        <v/>
      </c>
      <c r="I98" s="8" t="str">
        <f t="shared" si="2"/>
        <v/>
      </c>
      <c r="J98" s="14"/>
      <c r="L98" s="8" t="str">
        <f t="shared" si="3"/>
        <v/>
      </c>
      <c r="M98" s="10" t="str">
        <f>IF(COUNTA(A98:G98,J98:K98)=0,"",IF(AND(ISNUMBER(A98),A98&gt;0,B98&lt;&gt;"",COUNTIFS(Cartoes!$A$2:$A$50,B98,Cartoes!$H$2:$H$50,"OK")=1,C98&lt;&gt;"",D98&lt;&gt;"",ISNUMBER(E98),E98&gt;0,ISNUMBER(F98),F98&gt;=1,F98=INT(F98),ISNUMBER(G98),G98&gt;=1,G98&lt;=F98,G98=INT(G98),OR(J98="Pendente",J98="Pago",J98="Cancelado")),"OK","Revisar dados"))</f>
        <v/>
      </c>
    </row>
    <row r="99">
      <c r="A99" s="13"/>
      <c r="B99" s="6"/>
      <c r="C99" s="6"/>
      <c r="D99" s="6"/>
      <c r="E99" s="7"/>
      <c r="F99" s="6"/>
      <c r="G99" s="6"/>
      <c r="H99" s="8" t="str">
        <f t="shared" si="1"/>
        <v/>
      </c>
      <c r="I99" s="8" t="str">
        <f t="shared" si="2"/>
        <v/>
      </c>
      <c r="J99" s="14"/>
      <c r="L99" s="8" t="str">
        <f t="shared" si="3"/>
        <v/>
      </c>
      <c r="M99" s="10" t="str">
        <f>IF(COUNTA(A99:G99,J99:K99)=0,"",IF(AND(ISNUMBER(A99),A99&gt;0,B99&lt;&gt;"",COUNTIFS(Cartoes!$A$2:$A$50,B99,Cartoes!$H$2:$H$50,"OK")=1,C99&lt;&gt;"",D99&lt;&gt;"",ISNUMBER(E99),E99&gt;0,ISNUMBER(F99),F99&gt;=1,F99=INT(F99),ISNUMBER(G99),G99&gt;=1,G99&lt;=F99,G99=INT(G99),OR(J99="Pendente",J99="Pago",J99="Cancelado")),"OK","Revisar dados"))</f>
        <v/>
      </c>
    </row>
    <row r="100">
      <c r="A100" s="13"/>
      <c r="B100" s="6"/>
      <c r="C100" s="6"/>
      <c r="D100" s="6"/>
      <c r="E100" s="7"/>
      <c r="F100" s="6"/>
      <c r="G100" s="6"/>
      <c r="H100" s="8" t="str">
        <f t="shared" si="1"/>
        <v/>
      </c>
      <c r="I100" s="8" t="str">
        <f t="shared" si="2"/>
        <v/>
      </c>
      <c r="J100" s="14"/>
      <c r="L100" s="8" t="str">
        <f t="shared" si="3"/>
        <v/>
      </c>
      <c r="M100" s="10" t="str">
        <f>IF(COUNTA(A100:G100,J100:K100)=0,"",IF(AND(ISNUMBER(A100),A100&gt;0,B100&lt;&gt;"",COUNTIFS(Cartoes!$A$2:$A$50,B100,Cartoes!$H$2:$H$50,"OK")=1,C100&lt;&gt;"",D100&lt;&gt;"",ISNUMBER(E100),E100&gt;0,ISNUMBER(F100),F100&gt;=1,F100=INT(F100),ISNUMBER(G100),G100&gt;=1,G100&lt;=F100,G100=INT(G100),OR(J100="Pendente",J100="Pago",J100="Cancelado")),"OK","Revisar dados"))</f>
        <v/>
      </c>
    </row>
    <row r="101">
      <c r="A101" s="13"/>
      <c r="B101" s="6"/>
      <c r="C101" s="6"/>
      <c r="D101" s="6"/>
      <c r="E101" s="7"/>
      <c r="F101" s="6"/>
      <c r="G101" s="6"/>
      <c r="H101" s="8" t="str">
        <f t="shared" si="1"/>
        <v/>
      </c>
      <c r="I101" s="8" t="str">
        <f t="shared" si="2"/>
        <v/>
      </c>
      <c r="J101" s="14"/>
      <c r="L101" s="8" t="str">
        <f t="shared" si="3"/>
        <v/>
      </c>
      <c r="M101" s="10" t="str">
        <f>IF(COUNTA(A101:G101,J101:K101)=0,"",IF(AND(ISNUMBER(A101),A101&gt;0,B101&lt;&gt;"",COUNTIFS(Cartoes!$A$2:$A$50,B101,Cartoes!$H$2:$H$50,"OK")=1,C101&lt;&gt;"",D101&lt;&gt;"",ISNUMBER(E101),E101&gt;0,ISNUMBER(F101),F101&gt;=1,F101=INT(F101),ISNUMBER(G101),G101&gt;=1,G101&lt;=F101,G101=INT(G101),OR(J101="Pendente",J101="Pago",J101="Cancelado")),"OK","Revisar dados"))</f>
        <v/>
      </c>
    </row>
    <row r="102">
      <c r="A102" s="13"/>
      <c r="B102" s="6"/>
      <c r="C102" s="6"/>
      <c r="D102" s="6"/>
      <c r="E102" s="7"/>
      <c r="F102" s="6"/>
      <c r="G102" s="6"/>
      <c r="H102" s="8" t="str">
        <f t="shared" si="1"/>
        <v/>
      </c>
      <c r="I102" s="8" t="str">
        <f t="shared" si="2"/>
        <v/>
      </c>
      <c r="J102" s="14"/>
      <c r="L102" s="8" t="str">
        <f t="shared" si="3"/>
        <v/>
      </c>
      <c r="M102" s="10" t="str">
        <f>IF(COUNTA(A102:G102,J102:K102)=0,"",IF(AND(ISNUMBER(A102),A102&gt;0,B102&lt;&gt;"",COUNTIFS(Cartoes!$A$2:$A$50,B102,Cartoes!$H$2:$H$50,"OK")=1,C102&lt;&gt;"",D102&lt;&gt;"",ISNUMBER(E102),E102&gt;0,ISNUMBER(F102),F102&gt;=1,F102=INT(F102),ISNUMBER(G102),G102&gt;=1,G102&lt;=F102,G102=INT(G102),OR(J102="Pendente",J102="Pago",J102="Cancelado")),"OK","Revisar dados"))</f>
        <v/>
      </c>
    </row>
    <row r="103">
      <c r="A103" s="13"/>
      <c r="B103" s="6"/>
      <c r="C103" s="6"/>
      <c r="D103" s="6"/>
      <c r="E103" s="7"/>
      <c r="F103" s="6"/>
      <c r="G103" s="6"/>
      <c r="H103" s="8" t="str">
        <f t="shared" si="1"/>
        <v/>
      </c>
      <c r="I103" s="8" t="str">
        <f t="shared" si="2"/>
        <v/>
      </c>
      <c r="J103" s="14"/>
      <c r="L103" s="8" t="str">
        <f t="shared" si="3"/>
        <v/>
      </c>
      <c r="M103" s="10" t="str">
        <f>IF(COUNTA(A103:G103,J103:K103)=0,"",IF(AND(ISNUMBER(A103),A103&gt;0,B103&lt;&gt;"",COUNTIFS(Cartoes!$A$2:$A$50,B103,Cartoes!$H$2:$H$50,"OK")=1,C103&lt;&gt;"",D103&lt;&gt;"",ISNUMBER(E103),E103&gt;0,ISNUMBER(F103),F103&gt;=1,F103=INT(F103),ISNUMBER(G103),G103&gt;=1,G103&lt;=F103,G103=INT(G103),OR(J103="Pendente",J103="Pago",J103="Cancelado")),"OK","Revisar dados"))</f>
        <v/>
      </c>
    </row>
    <row r="104">
      <c r="A104" s="13"/>
      <c r="B104" s="6"/>
      <c r="C104" s="6"/>
      <c r="D104" s="6"/>
      <c r="E104" s="7"/>
      <c r="F104" s="6"/>
      <c r="G104" s="6"/>
      <c r="H104" s="8" t="str">
        <f t="shared" si="1"/>
        <v/>
      </c>
      <c r="I104" s="8" t="str">
        <f t="shared" si="2"/>
        <v/>
      </c>
      <c r="J104" s="14"/>
      <c r="L104" s="8" t="str">
        <f t="shared" si="3"/>
        <v/>
      </c>
      <c r="M104" s="10" t="str">
        <f>IF(COUNTA(A104:G104,J104:K104)=0,"",IF(AND(ISNUMBER(A104),A104&gt;0,B104&lt;&gt;"",COUNTIFS(Cartoes!$A$2:$A$50,B104,Cartoes!$H$2:$H$50,"OK")=1,C104&lt;&gt;"",D104&lt;&gt;"",ISNUMBER(E104),E104&gt;0,ISNUMBER(F104),F104&gt;=1,F104=INT(F104),ISNUMBER(G104),G104&gt;=1,G104&lt;=F104,G104=INT(G104),OR(J104="Pendente",J104="Pago",J104="Cancelado")),"OK","Revisar dados"))</f>
        <v/>
      </c>
    </row>
    <row r="105">
      <c r="A105" s="13"/>
      <c r="B105" s="6"/>
      <c r="C105" s="6"/>
      <c r="D105" s="6"/>
      <c r="E105" s="7"/>
      <c r="F105" s="6"/>
      <c r="G105" s="6"/>
      <c r="H105" s="8" t="str">
        <f t="shared" si="1"/>
        <v/>
      </c>
      <c r="I105" s="8" t="str">
        <f t="shared" si="2"/>
        <v/>
      </c>
      <c r="J105" s="14"/>
      <c r="L105" s="8" t="str">
        <f t="shared" si="3"/>
        <v/>
      </c>
      <c r="M105" s="10" t="str">
        <f>IF(COUNTA(A105:G105,J105:K105)=0,"",IF(AND(ISNUMBER(A105),A105&gt;0,B105&lt;&gt;"",COUNTIFS(Cartoes!$A$2:$A$50,B105,Cartoes!$H$2:$H$50,"OK")=1,C105&lt;&gt;"",D105&lt;&gt;"",ISNUMBER(E105),E105&gt;0,ISNUMBER(F105),F105&gt;=1,F105=INT(F105),ISNUMBER(G105),G105&gt;=1,G105&lt;=F105,G105=INT(G105),OR(J105="Pendente",J105="Pago",J105="Cancelado")),"OK","Revisar dados"))</f>
        <v/>
      </c>
    </row>
    <row r="106">
      <c r="A106" s="13"/>
      <c r="B106" s="6"/>
      <c r="C106" s="6"/>
      <c r="D106" s="6"/>
      <c r="E106" s="7"/>
      <c r="F106" s="6"/>
      <c r="G106" s="6"/>
      <c r="H106" s="8" t="str">
        <f t="shared" si="1"/>
        <v/>
      </c>
      <c r="I106" s="8" t="str">
        <f t="shared" si="2"/>
        <v/>
      </c>
      <c r="J106" s="14"/>
      <c r="L106" s="8" t="str">
        <f t="shared" si="3"/>
        <v/>
      </c>
      <c r="M106" s="10" t="str">
        <f>IF(COUNTA(A106:G106,J106:K106)=0,"",IF(AND(ISNUMBER(A106),A106&gt;0,B106&lt;&gt;"",COUNTIFS(Cartoes!$A$2:$A$50,B106,Cartoes!$H$2:$H$50,"OK")=1,C106&lt;&gt;"",D106&lt;&gt;"",ISNUMBER(E106),E106&gt;0,ISNUMBER(F106),F106&gt;=1,F106=INT(F106),ISNUMBER(G106),G106&gt;=1,G106&lt;=F106,G106=INT(G106),OR(J106="Pendente",J106="Pago",J106="Cancelado")),"OK","Revisar dados"))</f>
        <v/>
      </c>
    </row>
    <row r="107">
      <c r="A107" s="13"/>
      <c r="B107" s="6"/>
      <c r="C107" s="6"/>
      <c r="D107" s="6"/>
      <c r="E107" s="7"/>
      <c r="F107" s="6"/>
      <c r="G107" s="6"/>
      <c r="H107" s="8" t="str">
        <f t="shared" si="1"/>
        <v/>
      </c>
      <c r="I107" s="8" t="str">
        <f t="shared" si="2"/>
        <v/>
      </c>
      <c r="J107" s="14"/>
      <c r="L107" s="8" t="str">
        <f t="shared" si="3"/>
        <v/>
      </c>
      <c r="M107" s="10" t="str">
        <f>IF(COUNTA(A107:G107,J107:K107)=0,"",IF(AND(ISNUMBER(A107),A107&gt;0,B107&lt;&gt;"",COUNTIFS(Cartoes!$A$2:$A$50,B107,Cartoes!$H$2:$H$50,"OK")=1,C107&lt;&gt;"",D107&lt;&gt;"",ISNUMBER(E107),E107&gt;0,ISNUMBER(F107),F107&gt;=1,F107=INT(F107),ISNUMBER(G107),G107&gt;=1,G107&lt;=F107,G107=INT(G107),OR(J107="Pendente",J107="Pago",J107="Cancelado")),"OK","Revisar dados"))</f>
        <v/>
      </c>
    </row>
    <row r="108">
      <c r="A108" s="13"/>
      <c r="B108" s="6"/>
      <c r="C108" s="6"/>
      <c r="D108" s="6"/>
      <c r="E108" s="7"/>
      <c r="F108" s="6"/>
      <c r="G108" s="6"/>
      <c r="H108" s="8" t="str">
        <f t="shared" si="1"/>
        <v/>
      </c>
      <c r="I108" s="8" t="str">
        <f t="shared" si="2"/>
        <v/>
      </c>
      <c r="J108" s="14"/>
      <c r="L108" s="8" t="str">
        <f t="shared" si="3"/>
        <v/>
      </c>
      <c r="M108" s="10" t="str">
        <f>IF(COUNTA(A108:G108,J108:K108)=0,"",IF(AND(ISNUMBER(A108),A108&gt;0,B108&lt;&gt;"",COUNTIFS(Cartoes!$A$2:$A$50,B108,Cartoes!$H$2:$H$50,"OK")=1,C108&lt;&gt;"",D108&lt;&gt;"",ISNUMBER(E108),E108&gt;0,ISNUMBER(F108),F108&gt;=1,F108=INT(F108),ISNUMBER(G108),G108&gt;=1,G108&lt;=F108,G108=INT(G108),OR(J108="Pendente",J108="Pago",J108="Cancelado")),"OK","Revisar dados"))</f>
        <v/>
      </c>
    </row>
    <row r="109">
      <c r="A109" s="13"/>
      <c r="B109" s="6"/>
      <c r="C109" s="6"/>
      <c r="D109" s="6"/>
      <c r="E109" s="7"/>
      <c r="F109" s="6"/>
      <c r="G109" s="6"/>
      <c r="H109" s="8" t="str">
        <f t="shared" si="1"/>
        <v/>
      </c>
      <c r="I109" s="8" t="str">
        <f t="shared" si="2"/>
        <v/>
      </c>
      <c r="J109" s="14"/>
      <c r="L109" s="8" t="str">
        <f t="shared" si="3"/>
        <v/>
      </c>
      <c r="M109" s="10" t="str">
        <f>IF(COUNTA(A109:G109,J109:K109)=0,"",IF(AND(ISNUMBER(A109),A109&gt;0,B109&lt;&gt;"",COUNTIFS(Cartoes!$A$2:$A$50,B109,Cartoes!$H$2:$H$50,"OK")=1,C109&lt;&gt;"",D109&lt;&gt;"",ISNUMBER(E109),E109&gt;0,ISNUMBER(F109),F109&gt;=1,F109=INT(F109),ISNUMBER(G109),G109&gt;=1,G109&lt;=F109,G109=INT(G109),OR(J109="Pendente",J109="Pago",J109="Cancelado")),"OK","Revisar dados"))</f>
        <v/>
      </c>
    </row>
    <row r="110">
      <c r="A110" s="13"/>
      <c r="B110" s="6"/>
      <c r="C110" s="6"/>
      <c r="D110" s="6"/>
      <c r="E110" s="7"/>
      <c r="F110" s="6"/>
      <c r="G110" s="6"/>
      <c r="H110" s="8" t="str">
        <f t="shared" si="1"/>
        <v/>
      </c>
      <c r="I110" s="8" t="str">
        <f t="shared" si="2"/>
        <v/>
      </c>
      <c r="J110" s="14"/>
      <c r="L110" s="8" t="str">
        <f t="shared" si="3"/>
        <v/>
      </c>
      <c r="M110" s="10" t="str">
        <f>IF(COUNTA(A110:G110,J110:K110)=0,"",IF(AND(ISNUMBER(A110),A110&gt;0,B110&lt;&gt;"",COUNTIFS(Cartoes!$A$2:$A$50,B110,Cartoes!$H$2:$H$50,"OK")=1,C110&lt;&gt;"",D110&lt;&gt;"",ISNUMBER(E110),E110&gt;0,ISNUMBER(F110),F110&gt;=1,F110=INT(F110),ISNUMBER(G110),G110&gt;=1,G110&lt;=F110,G110=INT(G110),OR(J110="Pendente",J110="Pago",J110="Cancelado")),"OK","Revisar dados"))</f>
        <v/>
      </c>
    </row>
    <row r="111">
      <c r="A111" s="13"/>
      <c r="B111" s="6"/>
      <c r="C111" s="6"/>
      <c r="D111" s="6"/>
      <c r="E111" s="7"/>
      <c r="F111" s="6"/>
      <c r="G111" s="6"/>
      <c r="H111" s="8" t="str">
        <f t="shared" si="1"/>
        <v/>
      </c>
      <c r="I111" s="8" t="str">
        <f t="shared" si="2"/>
        <v/>
      </c>
      <c r="J111" s="14"/>
      <c r="L111" s="8" t="str">
        <f t="shared" si="3"/>
        <v/>
      </c>
      <c r="M111" s="10" t="str">
        <f>IF(COUNTA(A111:G111,J111:K111)=0,"",IF(AND(ISNUMBER(A111),A111&gt;0,B111&lt;&gt;"",COUNTIFS(Cartoes!$A$2:$A$50,B111,Cartoes!$H$2:$H$50,"OK")=1,C111&lt;&gt;"",D111&lt;&gt;"",ISNUMBER(E111),E111&gt;0,ISNUMBER(F111),F111&gt;=1,F111=INT(F111),ISNUMBER(G111),G111&gt;=1,G111&lt;=F111,G111=INT(G111),OR(J111="Pendente",J111="Pago",J111="Cancelado")),"OK","Revisar dados"))</f>
        <v/>
      </c>
    </row>
    <row r="112">
      <c r="A112" s="13"/>
      <c r="B112" s="6"/>
      <c r="C112" s="6"/>
      <c r="D112" s="6"/>
      <c r="E112" s="7"/>
      <c r="F112" s="6"/>
      <c r="G112" s="6"/>
      <c r="H112" s="8" t="str">
        <f t="shared" si="1"/>
        <v/>
      </c>
      <c r="I112" s="8" t="str">
        <f t="shared" si="2"/>
        <v/>
      </c>
      <c r="J112" s="14"/>
      <c r="L112" s="8" t="str">
        <f t="shared" si="3"/>
        <v/>
      </c>
      <c r="M112" s="10" t="str">
        <f>IF(COUNTA(A112:G112,J112:K112)=0,"",IF(AND(ISNUMBER(A112),A112&gt;0,B112&lt;&gt;"",COUNTIFS(Cartoes!$A$2:$A$50,B112,Cartoes!$H$2:$H$50,"OK")=1,C112&lt;&gt;"",D112&lt;&gt;"",ISNUMBER(E112),E112&gt;0,ISNUMBER(F112),F112&gt;=1,F112=INT(F112),ISNUMBER(G112),G112&gt;=1,G112&lt;=F112,G112=INT(G112),OR(J112="Pendente",J112="Pago",J112="Cancelado")),"OK","Revisar dados"))</f>
        <v/>
      </c>
    </row>
    <row r="113">
      <c r="A113" s="13"/>
      <c r="B113" s="6"/>
      <c r="C113" s="6"/>
      <c r="D113" s="6"/>
      <c r="E113" s="7"/>
      <c r="F113" s="6"/>
      <c r="G113" s="6"/>
      <c r="H113" s="8" t="str">
        <f t="shared" si="1"/>
        <v/>
      </c>
      <c r="I113" s="8" t="str">
        <f t="shared" si="2"/>
        <v/>
      </c>
      <c r="J113" s="14"/>
      <c r="L113" s="8" t="str">
        <f t="shared" si="3"/>
        <v/>
      </c>
      <c r="M113" s="10" t="str">
        <f>IF(COUNTA(A113:G113,J113:K113)=0,"",IF(AND(ISNUMBER(A113),A113&gt;0,B113&lt;&gt;"",COUNTIFS(Cartoes!$A$2:$A$50,B113,Cartoes!$H$2:$H$50,"OK")=1,C113&lt;&gt;"",D113&lt;&gt;"",ISNUMBER(E113),E113&gt;0,ISNUMBER(F113),F113&gt;=1,F113=INT(F113),ISNUMBER(G113),G113&gt;=1,G113&lt;=F113,G113=INT(G113),OR(J113="Pendente",J113="Pago",J113="Cancelado")),"OK","Revisar dados"))</f>
        <v/>
      </c>
    </row>
    <row r="114">
      <c r="A114" s="13"/>
      <c r="B114" s="6"/>
      <c r="C114" s="6"/>
      <c r="D114" s="6"/>
      <c r="E114" s="7"/>
      <c r="F114" s="6"/>
      <c r="G114" s="6"/>
      <c r="H114" s="8" t="str">
        <f t="shared" si="1"/>
        <v/>
      </c>
      <c r="I114" s="8" t="str">
        <f t="shared" si="2"/>
        <v/>
      </c>
      <c r="J114" s="14"/>
      <c r="L114" s="8" t="str">
        <f t="shared" si="3"/>
        <v/>
      </c>
      <c r="M114" s="10" t="str">
        <f>IF(COUNTA(A114:G114,J114:K114)=0,"",IF(AND(ISNUMBER(A114),A114&gt;0,B114&lt;&gt;"",COUNTIFS(Cartoes!$A$2:$A$50,B114,Cartoes!$H$2:$H$50,"OK")=1,C114&lt;&gt;"",D114&lt;&gt;"",ISNUMBER(E114),E114&gt;0,ISNUMBER(F114),F114&gt;=1,F114=INT(F114),ISNUMBER(G114),G114&gt;=1,G114&lt;=F114,G114=INT(G114),OR(J114="Pendente",J114="Pago",J114="Cancelado")),"OK","Revisar dados"))</f>
        <v/>
      </c>
    </row>
    <row r="115">
      <c r="A115" s="13"/>
      <c r="B115" s="6"/>
      <c r="C115" s="6"/>
      <c r="D115" s="6"/>
      <c r="E115" s="7"/>
      <c r="F115" s="6"/>
      <c r="G115" s="6"/>
      <c r="H115" s="8" t="str">
        <f t="shared" si="1"/>
        <v/>
      </c>
      <c r="I115" s="8" t="str">
        <f t="shared" si="2"/>
        <v/>
      </c>
      <c r="J115" s="14"/>
      <c r="L115" s="8" t="str">
        <f t="shared" si="3"/>
        <v/>
      </c>
      <c r="M115" s="10" t="str">
        <f>IF(COUNTA(A115:G115,J115:K115)=0,"",IF(AND(ISNUMBER(A115),A115&gt;0,B115&lt;&gt;"",COUNTIFS(Cartoes!$A$2:$A$50,B115,Cartoes!$H$2:$H$50,"OK")=1,C115&lt;&gt;"",D115&lt;&gt;"",ISNUMBER(E115),E115&gt;0,ISNUMBER(F115),F115&gt;=1,F115=INT(F115),ISNUMBER(G115),G115&gt;=1,G115&lt;=F115,G115=INT(G115),OR(J115="Pendente",J115="Pago",J115="Cancelado")),"OK","Revisar dados"))</f>
        <v/>
      </c>
    </row>
    <row r="116">
      <c r="A116" s="13"/>
      <c r="B116" s="6"/>
      <c r="C116" s="6"/>
      <c r="D116" s="6"/>
      <c r="E116" s="7"/>
      <c r="F116" s="6"/>
      <c r="G116" s="6"/>
      <c r="H116" s="8" t="str">
        <f t="shared" si="1"/>
        <v/>
      </c>
      <c r="I116" s="8" t="str">
        <f t="shared" si="2"/>
        <v/>
      </c>
      <c r="J116" s="14"/>
      <c r="L116" s="8" t="str">
        <f t="shared" si="3"/>
        <v/>
      </c>
      <c r="M116" s="10" t="str">
        <f>IF(COUNTA(A116:G116,J116:K116)=0,"",IF(AND(ISNUMBER(A116),A116&gt;0,B116&lt;&gt;"",COUNTIFS(Cartoes!$A$2:$A$50,B116,Cartoes!$H$2:$H$50,"OK")=1,C116&lt;&gt;"",D116&lt;&gt;"",ISNUMBER(E116),E116&gt;0,ISNUMBER(F116),F116&gt;=1,F116=INT(F116),ISNUMBER(G116),G116&gt;=1,G116&lt;=F116,G116=INT(G116),OR(J116="Pendente",J116="Pago",J116="Cancelado")),"OK","Revisar dados"))</f>
        <v/>
      </c>
    </row>
    <row r="117">
      <c r="A117" s="13"/>
      <c r="B117" s="6"/>
      <c r="C117" s="6"/>
      <c r="D117" s="6"/>
      <c r="E117" s="7"/>
      <c r="F117" s="6"/>
      <c r="G117" s="6"/>
      <c r="H117" s="8" t="str">
        <f t="shared" si="1"/>
        <v/>
      </c>
      <c r="I117" s="8" t="str">
        <f t="shared" si="2"/>
        <v/>
      </c>
      <c r="J117" s="14"/>
      <c r="L117" s="8" t="str">
        <f t="shared" si="3"/>
        <v/>
      </c>
      <c r="M117" s="10" t="str">
        <f>IF(COUNTA(A117:G117,J117:K117)=0,"",IF(AND(ISNUMBER(A117),A117&gt;0,B117&lt;&gt;"",COUNTIFS(Cartoes!$A$2:$A$50,B117,Cartoes!$H$2:$H$50,"OK")=1,C117&lt;&gt;"",D117&lt;&gt;"",ISNUMBER(E117),E117&gt;0,ISNUMBER(F117),F117&gt;=1,F117=INT(F117),ISNUMBER(G117),G117&gt;=1,G117&lt;=F117,G117=INT(G117),OR(J117="Pendente",J117="Pago",J117="Cancelado")),"OK","Revisar dados"))</f>
        <v/>
      </c>
    </row>
    <row r="118">
      <c r="A118" s="13"/>
      <c r="B118" s="6"/>
      <c r="C118" s="6"/>
      <c r="D118" s="6"/>
      <c r="E118" s="7"/>
      <c r="F118" s="6"/>
      <c r="G118" s="6"/>
      <c r="H118" s="8" t="str">
        <f t="shared" si="1"/>
        <v/>
      </c>
      <c r="I118" s="8" t="str">
        <f t="shared" si="2"/>
        <v/>
      </c>
      <c r="J118" s="14"/>
      <c r="L118" s="8" t="str">
        <f t="shared" si="3"/>
        <v/>
      </c>
      <c r="M118" s="10" t="str">
        <f>IF(COUNTA(A118:G118,J118:K118)=0,"",IF(AND(ISNUMBER(A118),A118&gt;0,B118&lt;&gt;"",COUNTIFS(Cartoes!$A$2:$A$50,B118,Cartoes!$H$2:$H$50,"OK")=1,C118&lt;&gt;"",D118&lt;&gt;"",ISNUMBER(E118),E118&gt;0,ISNUMBER(F118),F118&gt;=1,F118=INT(F118),ISNUMBER(G118),G118&gt;=1,G118&lt;=F118,G118=INT(G118),OR(J118="Pendente",J118="Pago",J118="Cancelado")),"OK","Revisar dados"))</f>
        <v/>
      </c>
    </row>
    <row r="119">
      <c r="A119" s="13"/>
      <c r="B119" s="6"/>
      <c r="C119" s="6"/>
      <c r="D119" s="6"/>
      <c r="E119" s="7"/>
      <c r="F119" s="6"/>
      <c r="G119" s="6"/>
      <c r="H119" s="8" t="str">
        <f t="shared" si="1"/>
        <v/>
      </c>
      <c r="I119" s="8" t="str">
        <f t="shared" si="2"/>
        <v/>
      </c>
      <c r="J119" s="14"/>
      <c r="L119" s="8" t="str">
        <f t="shared" si="3"/>
        <v/>
      </c>
      <c r="M119" s="10" t="str">
        <f>IF(COUNTA(A119:G119,J119:K119)=0,"",IF(AND(ISNUMBER(A119),A119&gt;0,B119&lt;&gt;"",COUNTIFS(Cartoes!$A$2:$A$50,B119,Cartoes!$H$2:$H$50,"OK")=1,C119&lt;&gt;"",D119&lt;&gt;"",ISNUMBER(E119),E119&gt;0,ISNUMBER(F119),F119&gt;=1,F119=INT(F119),ISNUMBER(G119),G119&gt;=1,G119&lt;=F119,G119=INT(G119),OR(J119="Pendente",J119="Pago",J119="Cancelado")),"OK","Revisar dados"))</f>
        <v/>
      </c>
    </row>
    <row r="120">
      <c r="A120" s="13"/>
      <c r="B120" s="6"/>
      <c r="C120" s="6"/>
      <c r="D120" s="6"/>
      <c r="E120" s="7"/>
      <c r="F120" s="6"/>
      <c r="G120" s="6"/>
      <c r="H120" s="8" t="str">
        <f t="shared" si="1"/>
        <v/>
      </c>
      <c r="I120" s="8" t="str">
        <f t="shared" si="2"/>
        <v/>
      </c>
      <c r="J120" s="14"/>
      <c r="L120" s="8" t="str">
        <f t="shared" si="3"/>
        <v/>
      </c>
      <c r="M120" s="10" t="str">
        <f>IF(COUNTA(A120:G120,J120:K120)=0,"",IF(AND(ISNUMBER(A120),A120&gt;0,B120&lt;&gt;"",COUNTIFS(Cartoes!$A$2:$A$50,B120,Cartoes!$H$2:$H$50,"OK")=1,C120&lt;&gt;"",D120&lt;&gt;"",ISNUMBER(E120),E120&gt;0,ISNUMBER(F120),F120&gt;=1,F120=INT(F120),ISNUMBER(G120),G120&gt;=1,G120&lt;=F120,G120=INT(G120),OR(J120="Pendente",J120="Pago",J120="Cancelado")),"OK","Revisar dados"))</f>
        <v/>
      </c>
    </row>
    <row r="121">
      <c r="A121" s="13"/>
      <c r="B121" s="6"/>
      <c r="C121" s="6"/>
      <c r="D121" s="6"/>
      <c r="E121" s="7"/>
      <c r="F121" s="6"/>
      <c r="G121" s="6"/>
      <c r="H121" s="8" t="str">
        <f t="shared" si="1"/>
        <v/>
      </c>
      <c r="I121" s="8" t="str">
        <f t="shared" si="2"/>
        <v/>
      </c>
      <c r="J121" s="14"/>
      <c r="L121" s="8" t="str">
        <f t="shared" si="3"/>
        <v/>
      </c>
      <c r="M121" s="10" t="str">
        <f>IF(COUNTA(A121:G121,J121:K121)=0,"",IF(AND(ISNUMBER(A121),A121&gt;0,B121&lt;&gt;"",COUNTIFS(Cartoes!$A$2:$A$50,B121,Cartoes!$H$2:$H$50,"OK")=1,C121&lt;&gt;"",D121&lt;&gt;"",ISNUMBER(E121),E121&gt;0,ISNUMBER(F121),F121&gt;=1,F121=INT(F121),ISNUMBER(G121),G121&gt;=1,G121&lt;=F121,G121=INT(G121),OR(J121="Pendente",J121="Pago",J121="Cancelado")),"OK","Revisar dados"))</f>
        <v/>
      </c>
    </row>
    <row r="122">
      <c r="A122" s="13"/>
      <c r="B122" s="6"/>
      <c r="C122" s="6"/>
      <c r="D122" s="6"/>
      <c r="E122" s="7"/>
      <c r="F122" s="6"/>
      <c r="G122" s="6"/>
      <c r="H122" s="8" t="str">
        <f t="shared" si="1"/>
        <v/>
      </c>
      <c r="I122" s="8" t="str">
        <f t="shared" si="2"/>
        <v/>
      </c>
      <c r="J122" s="14"/>
      <c r="L122" s="8" t="str">
        <f t="shared" si="3"/>
        <v/>
      </c>
      <c r="M122" s="10" t="str">
        <f>IF(COUNTA(A122:G122,J122:K122)=0,"",IF(AND(ISNUMBER(A122),A122&gt;0,B122&lt;&gt;"",COUNTIFS(Cartoes!$A$2:$A$50,B122,Cartoes!$H$2:$H$50,"OK")=1,C122&lt;&gt;"",D122&lt;&gt;"",ISNUMBER(E122),E122&gt;0,ISNUMBER(F122),F122&gt;=1,F122=INT(F122),ISNUMBER(G122),G122&gt;=1,G122&lt;=F122,G122=INT(G122),OR(J122="Pendente",J122="Pago",J122="Cancelado")),"OK","Revisar dados"))</f>
        <v/>
      </c>
    </row>
    <row r="123">
      <c r="A123" s="13"/>
      <c r="B123" s="6"/>
      <c r="C123" s="6"/>
      <c r="D123" s="6"/>
      <c r="E123" s="7"/>
      <c r="F123" s="6"/>
      <c r="G123" s="6"/>
      <c r="H123" s="8" t="str">
        <f t="shared" si="1"/>
        <v/>
      </c>
      <c r="I123" s="8" t="str">
        <f t="shared" si="2"/>
        <v/>
      </c>
      <c r="J123" s="14"/>
      <c r="L123" s="8" t="str">
        <f t="shared" si="3"/>
        <v/>
      </c>
      <c r="M123" s="10" t="str">
        <f>IF(COUNTA(A123:G123,J123:K123)=0,"",IF(AND(ISNUMBER(A123),A123&gt;0,B123&lt;&gt;"",COUNTIFS(Cartoes!$A$2:$A$50,B123,Cartoes!$H$2:$H$50,"OK")=1,C123&lt;&gt;"",D123&lt;&gt;"",ISNUMBER(E123),E123&gt;0,ISNUMBER(F123),F123&gt;=1,F123=INT(F123),ISNUMBER(G123),G123&gt;=1,G123&lt;=F123,G123=INT(G123),OR(J123="Pendente",J123="Pago",J123="Cancelado")),"OK","Revisar dados"))</f>
        <v/>
      </c>
    </row>
    <row r="124">
      <c r="A124" s="13"/>
      <c r="B124" s="6"/>
      <c r="C124" s="6"/>
      <c r="D124" s="6"/>
      <c r="E124" s="7"/>
      <c r="F124" s="6"/>
      <c r="G124" s="6"/>
      <c r="H124" s="8" t="str">
        <f t="shared" si="1"/>
        <v/>
      </c>
      <c r="I124" s="8" t="str">
        <f t="shared" si="2"/>
        <v/>
      </c>
      <c r="J124" s="14"/>
      <c r="L124" s="8" t="str">
        <f t="shared" si="3"/>
        <v/>
      </c>
      <c r="M124" s="10" t="str">
        <f>IF(COUNTA(A124:G124,J124:K124)=0,"",IF(AND(ISNUMBER(A124),A124&gt;0,B124&lt;&gt;"",COUNTIFS(Cartoes!$A$2:$A$50,B124,Cartoes!$H$2:$H$50,"OK")=1,C124&lt;&gt;"",D124&lt;&gt;"",ISNUMBER(E124),E124&gt;0,ISNUMBER(F124),F124&gt;=1,F124=INT(F124),ISNUMBER(G124),G124&gt;=1,G124&lt;=F124,G124=INT(G124),OR(J124="Pendente",J124="Pago",J124="Cancelado")),"OK","Revisar dados"))</f>
        <v/>
      </c>
    </row>
    <row r="125">
      <c r="A125" s="13"/>
      <c r="B125" s="6"/>
      <c r="C125" s="6"/>
      <c r="D125" s="6"/>
      <c r="E125" s="7"/>
      <c r="F125" s="6"/>
      <c r="G125" s="6"/>
      <c r="H125" s="8" t="str">
        <f t="shared" si="1"/>
        <v/>
      </c>
      <c r="I125" s="8" t="str">
        <f t="shared" si="2"/>
        <v/>
      </c>
      <c r="J125" s="14"/>
      <c r="L125" s="8" t="str">
        <f t="shared" si="3"/>
        <v/>
      </c>
      <c r="M125" s="10" t="str">
        <f>IF(COUNTA(A125:G125,J125:K125)=0,"",IF(AND(ISNUMBER(A125),A125&gt;0,B125&lt;&gt;"",COUNTIFS(Cartoes!$A$2:$A$50,B125,Cartoes!$H$2:$H$50,"OK")=1,C125&lt;&gt;"",D125&lt;&gt;"",ISNUMBER(E125),E125&gt;0,ISNUMBER(F125),F125&gt;=1,F125=INT(F125),ISNUMBER(G125),G125&gt;=1,G125&lt;=F125,G125=INT(G125),OR(J125="Pendente",J125="Pago",J125="Cancelado")),"OK","Revisar dados"))</f>
        <v/>
      </c>
    </row>
    <row r="126">
      <c r="A126" s="13"/>
      <c r="B126" s="6"/>
      <c r="C126" s="6"/>
      <c r="D126" s="6"/>
      <c r="E126" s="7"/>
      <c r="F126" s="6"/>
      <c r="G126" s="6"/>
      <c r="H126" s="8" t="str">
        <f t="shared" si="1"/>
        <v/>
      </c>
      <c r="I126" s="8" t="str">
        <f t="shared" si="2"/>
        <v/>
      </c>
      <c r="J126" s="14"/>
      <c r="L126" s="8" t="str">
        <f t="shared" si="3"/>
        <v/>
      </c>
      <c r="M126" s="10" t="str">
        <f>IF(COUNTA(A126:G126,J126:K126)=0,"",IF(AND(ISNUMBER(A126),A126&gt;0,B126&lt;&gt;"",COUNTIFS(Cartoes!$A$2:$A$50,B126,Cartoes!$H$2:$H$50,"OK")=1,C126&lt;&gt;"",D126&lt;&gt;"",ISNUMBER(E126),E126&gt;0,ISNUMBER(F126),F126&gt;=1,F126=INT(F126),ISNUMBER(G126),G126&gt;=1,G126&lt;=F126,G126=INT(G126),OR(J126="Pendente",J126="Pago",J126="Cancelado")),"OK","Revisar dados"))</f>
        <v/>
      </c>
    </row>
    <row r="127">
      <c r="A127" s="13"/>
      <c r="B127" s="6"/>
      <c r="C127" s="6"/>
      <c r="D127" s="6"/>
      <c r="E127" s="7"/>
      <c r="F127" s="6"/>
      <c r="G127" s="6"/>
      <c r="H127" s="8" t="str">
        <f t="shared" si="1"/>
        <v/>
      </c>
      <c r="I127" s="8" t="str">
        <f t="shared" si="2"/>
        <v/>
      </c>
      <c r="J127" s="14"/>
      <c r="L127" s="8" t="str">
        <f t="shared" si="3"/>
        <v/>
      </c>
      <c r="M127" s="10" t="str">
        <f>IF(COUNTA(A127:G127,J127:K127)=0,"",IF(AND(ISNUMBER(A127),A127&gt;0,B127&lt;&gt;"",COUNTIFS(Cartoes!$A$2:$A$50,B127,Cartoes!$H$2:$H$50,"OK")=1,C127&lt;&gt;"",D127&lt;&gt;"",ISNUMBER(E127),E127&gt;0,ISNUMBER(F127),F127&gt;=1,F127=INT(F127),ISNUMBER(G127),G127&gt;=1,G127&lt;=F127,G127=INT(G127),OR(J127="Pendente",J127="Pago",J127="Cancelado")),"OK","Revisar dados"))</f>
        <v/>
      </c>
    </row>
    <row r="128">
      <c r="A128" s="13"/>
      <c r="B128" s="6"/>
      <c r="C128" s="6"/>
      <c r="D128" s="6"/>
      <c r="E128" s="7"/>
      <c r="F128" s="6"/>
      <c r="G128" s="6"/>
      <c r="H128" s="8" t="str">
        <f t="shared" si="1"/>
        <v/>
      </c>
      <c r="I128" s="8" t="str">
        <f t="shared" si="2"/>
        <v/>
      </c>
      <c r="J128" s="14"/>
      <c r="L128" s="8" t="str">
        <f t="shared" si="3"/>
        <v/>
      </c>
      <c r="M128" s="10" t="str">
        <f>IF(COUNTA(A128:G128,J128:K128)=0,"",IF(AND(ISNUMBER(A128),A128&gt;0,B128&lt;&gt;"",COUNTIFS(Cartoes!$A$2:$A$50,B128,Cartoes!$H$2:$H$50,"OK")=1,C128&lt;&gt;"",D128&lt;&gt;"",ISNUMBER(E128),E128&gt;0,ISNUMBER(F128),F128&gt;=1,F128=INT(F128),ISNUMBER(G128),G128&gt;=1,G128&lt;=F128,G128=INT(G128),OR(J128="Pendente",J128="Pago",J128="Cancelado")),"OK","Revisar dados"))</f>
        <v/>
      </c>
    </row>
    <row r="129">
      <c r="A129" s="13"/>
      <c r="B129" s="6"/>
      <c r="C129" s="6"/>
      <c r="D129" s="6"/>
      <c r="E129" s="7"/>
      <c r="F129" s="6"/>
      <c r="G129" s="6"/>
      <c r="H129" s="8" t="str">
        <f t="shared" si="1"/>
        <v/>
      </c>
      <c r="I129" s="8" t="str">
        <f t="shared" si="2"/>
        <v/>
      </c>
      <c r="J129" s="14"/>
      <c r="L129" s="8" t="str">
        <f t="shared" si="3"/>
        <v/>
      </c>
      <c r="M129" s="10" t="str">
        <f>IF(COUNTA(A129:G129,J129:K129)=0,"",IF(AND(ISNUMBER(A129),A129&gt;0,B129&lt;&gt;"",COUNTIFS(Cartoes!$A$2:$A$50,B129,Cartoes!$H$2:$H$50,"OK")=1,C129&lt;&gt;"",D129&lt;&gt;"",ISNUMBER(E129),E129&gt;0,ISNUMBER(F129),F129&gt;=1,F129=INT(F129),ISNUMBER(G129),G129&gt;=1,G129&lt;=F129,G129=INT(G129),OR(J129="Pendente",J129="Pago",J129="Cancelado")),"OK","Revisar dados"))</f>
        <v/>
      </c>
    </row>
    <row r="130">
      <c r="A130" s="13"/>
      <c r="B130" s="6"/>
      <c r="C130" s="6"/>
      <c r="D130" s="6"/>
      <c r="E130" s="7"/>
      <c r="F130" s="6"/>
      <c r="G130" s="6"/>
      <c r="H130" s="8" t="str">
        <f t="shared" si="1"/>
        <v/>
      </c>
      <c r="I130" s="8" t="str">
        <f t="shared" si="2"/>
        <v/>
      </c>
      <c r="J130" s="14"/>
      <c r="L130" s="8" t="str">
        <f t="shared" si="3"/>
        <v/>
      </c>
      <c r="M130" s="10" t="str">
        <f>IF(COUNTA(A130:G130,J130:K130)=0,"",IF(AND(ISNUMBER(A130),A130&gt;0,B130&lt;&gt;"",COUNTIFS(Cartoes!$A$2:$A$50,B130,Cartoes!$H$2:$H$50,"OK")=1,C130&lt;&gt;"",D130&lt;&gt;"",ISNUMBER(E130),E130&gt;0,ISNUMBER(F130),F130&gt;=1,F130=INT(F130),ISNUMBER(G130),G130&gt;=1,G130&lt;=F130,G130=INT(G130),OR(J130="Pendente",J130="Pago",J130="Cancelado")),"OK","Revisar dados"))</f>
        <v/>
      </c>
    </row>
    <row r="131">
      <c r="A131" s="13"/>
      <c r="B131" s="6"/>
      <c r="C131" s="6"/>
      <c r="D131" s="6"/>
      <c r="E131" s="7"/>
      <c r="F131" s="6"/>
      <c r="G131" s="6"/>
      <c r="H131" s="8" t="str">
        <f t="shared" si="1"/>
        <v/>
      </c>
      <c r="I131" s="8" t="str">
        <f t="shared" si="2"/>
        <v/>
      </c>
      <c r="J131" s="14"/>
      <c r="L131" s="8" t="str">
        <f t="shared" si="3"/>
        <v/>
      </c>
      <c r="M131" s="10" t="str">
        <f>IF(COUNTA(A131:G131,J131:K131)=0,"",IF(AND(ISNUMBER(A131),A131&gt;0,B131&lt;&gt;"",COUNTIFS(Cartoes!$A$2:$A$50,B131,Cartoes!$H$2:$H$50,"OK")=1,C131&lt;&gt;"",D131&lt;&gt;"",ISNUMBER(E131),E131&gt;0,ISNUMBER(F131),F131&gt;=1,F131=INT(F131),ISNUMBER(G131),G131&gt;=1,G131&lt;=F131,G131=INT(G131),OR(J131="Pendente",J131="Pago",J131="Cancelado")),"OK","Revisar dados"))</f>
        <v/>
      </c>
    </row>
    <row r="132">
      <c r="A132" s="13"/>
      <c r="B132" s="6"/>
      <c r="C132" s="6"/>
      <c r="D132" s="6"/>
      <c r="E132" s="7"/>
      <c r="F132" s="6"/>
      <c r="G132" s="6"/>
      <c r="H132" s="8" t="str">
        <f t="shared" si="1"/>
        <v/>
      </c>
      <c r="I132" s="8" t="str">
        <f t="shared" si="2"/>
        <v/>
      </c>
      <c r="J132" s="14"/>
      <c r="L132" s="8" t="str">
        <f t="shared" si="3"/>
        <v/>
      </c>
      <c r="M132" s="10" t="str">
        <f>IF(COUNTA(A132:G132,J132:K132)=0,"",IF(AND(ISNUMBER(A132),A132&gt;0,B132&lt;&gt;"",COUNTIFS(Cartoes!$A$2:$A$50,B132,Cartoes!$H$2:$H$50,"OK")=1,C132&lt;&gt;"",D132&lt;&gt;"",ISNUMBER(E132),E132&gt;0,ISNUMBER(F132),F132&gt;=1,F132=INT(F132),ISNUMBER(G132),G132&gt;=1,G132&lt;=F132,G132=INT(G132),OR(J132="Pendente",J132="Pago",J132="Cancelado")),"OK","Revisar dados"))</f>
        <v/>
      </c>
    </row>
    <row r="133">
      <c r="A133" s="13"/>
      <c r="B133" s="6"/>
      <c r="C133" s="6"/>
      <c r="D133" s="6"/>
      <c r="E133" s="7"/>
      <c r="F133" s="6"/>
      <c r="G133" s="6"/>
      <c r="H133" s="8" t="str">
        <f t="shared" si="1"/>
        <v/>
      </c>
      <c r="I133" s="8" t="str">
        <f t="shared" si="2"/>
        <v/>
      </c>
      <c r="J133" s="14"/>
      <c r="L133" s="8" t="str">
        <f t="shared" si="3"/>
        <v/>
      </c>
      <c r="M133" s="10" t="str">
        <f>IF(COUNTA(A133:G133,J133:K133)=0,"",IF(AND(ISNUMBER(A133),A133&gt;0,B133&lt;&gt;"",COUNTIFS(Cartoes!$A$2:$A$50,B133,Cartoes!$H$2:$H$50,"OK")=1,C133&lt;&gt;"",D133&lt;&gt;"",ISNUMBER(E133),E133&gt;0,ISNUMBER(F133),F133&gt;=1,F133=INT(F133),ISNUMBER(G133),G133&gt;=1,G133&lt;=F133,G133=INT(G133),OR(J133="Pendente",J133="Pago",J133="Cancelado")),"OK","Revisar dados"))</f>
        <v/>
      </c>
    </row>
    <row r="134">
      <c r="A134" s="13"/>
      <c r="B134" s="6"/>
      <c r="C134" s="6"/>
      <c r="D134" s="6"/>
      <c r="E134" s="7"/>
      <c r="F134" s="6"/>
      <c r="G134" s="6"/>
      <c r="H134" s="8" t="str">
        <f t="shared" si="1"/>
        <v/>
      </c>
      <c r="I134" s="8" t="str">
        <f t="shared" si="2"/>
        <v/>
      </c>
      <c r="J134" s="14"/>
      <c r="L134" s="8" t="str">
        <f t="shared" si="3"/>
        <v/>
      </c>
      <c r="M134" s="10" t="str">
        <f>IF(COUNTA(A134:G134,J134:K134)=0,"",IF(AND(ISNUMBER(A134),A134&gt;0,B134&lt;&gt;"",COUNTIFS(Cartoes!$A$2:$A$50,B134,Cartoes!$H$2:$H$50,"OK")=1,C134&lt;&gt;"",D134&lt;&gt;"",ISNUMBER(E134),E134&gt;0,ISNUMBER(F134),F134&gt;=1,F134=INT(F134),ISNUMBER(G134),G134&gt;=1,G134&lt;=F134,G134=INT(G134),OR(J134="Pendente",J134="Pago",J134="Cancelado")),"OK","Revisar dados"))</f>
        <v/>
      </c>
    </row>
    <row r="135">
      <c r="A135" s="13"/>
      <c r="B135" s="6"/>
      <c r="C135" s="6"/>
      <c r="D135" s="6"/>
      <c r="E135" s="7"/>
      <c r="F135" s="6"/>
      <c r="G135" s="6"/>
      <c r="H135" s="8" t="str">
        <f t="shared" si="1"/>
        <v/>
      </c>
      <c r="I135" s="8" t="str">
        <f t="shared" si="2"/>
        <v/>
      </c>
      <c r="J135" s="14"/>
      <c r="L135" s="8" t="str">
        <f t="shared" si="3"/>
        <v/>
      </c>
      <c r="M135" s="10" t="str">
        <f>IF(COUNTA(A135:G135,J135:K135)=0,"",IF(AND(ISNUMBER(A135),A135&gt;0,B135&lt;&gt;"",COUNTIFS(Cartoes!$A$2:$A$50,B135,Cartoes!$H$2:$H$50,"OK")=1,C135&lt;&gt;"",D135&lt;&gt;"",ISNUMBER(E135),E135&gt;0,ISNUMBER(F135),F135&gt;=1,F135=INT(F135),ISNUMBER(G135),G135&gt;=1,G135&lt;=F135,G135=INT(G135),OR(J135="Pendente",J135="Pago",J135="Cancelado")),"OK","Revisar dados"))</f>
        <v/>
      </c>
    </row>
    <row r="136">
      <c r="A136" s="13"/>
      <c r="B136" s="6"/>
      <c r="C136" s="6"/>
      <c r="D136" s="6"/>
      <c r="E136" s="7"/>
      <c r="F136" s="6"/>
      <c r="G136" s="6"/>
      <c r="H136" s="8" t="str">
        <f t="shared" si="1"/>
        <v/>
      </c>
      <c r="I136" s="8" t="str">
        <f t="shared" si="2"/>
        <v/>
      </c>
      <c r="J136" s="14"/>
      <c r="L136" s="8" t="str">
        <f t="shared" si="3"/>
        <v/>
      </c>
      <c r="M136" s="10" t="str">
        <f>IF(COUNTA(A136:G136,J136:K136)=0,"",IF(AND(ISNUMBER(A136),A136&gt;0,B136&lt;&gt;"",COUNTIFS(Cartoes!$A$2:$A$50,B136,Cartoes!$H$2:$H$50,"OK")=1,C136&lt;&gt;"",D136&lt;&gt;"",ISNUMBER(E136),E136&gt;0,ISNUMBER(F136),F136&gt;=1,F136=INT(F136),ISNUMBER(G136),G136&gt;=1,G136&lt;=F136,G136=INT(G136),OR(J136="Pendente",J136="Pago",J136="Cancelado")),"OK","Revisar dados"))</f>
        <v/>
      </c>
    </row>
    <row r="137">
      <c r="A137" s="13"/>
      <c r="B137" s="6"/>
      <c r="C137" s="6"/>
      <c r="D137" s="6"/>
      <c r="E137" s="7"/>
      <c r="F137" s="6"/>
      <c r="G137" s="6"/>
      <c r="H137" s="8" t="str">
        <f t="shared" si="1"/>
        <v/>
      </c>
      <c r="I137" s="8" t="str">
        <f t="shared" si="2"/>
        <v/>
      </c>
      <c r="J137" s="14"/>
      <c r="L137" s="8" t="str">
        <f t="shared" si="3"/>
        <v/>
      </c>
      <c r="M137" s="10" t="str">
        <f>IF(COUNTA(A137:G137,J137:K137)=0,"",IF(AND(ISNUMBER(A137),A137&gt;0,B137&lt;&gt;"",COUNTIFS(Cartoes!$A$2:$A$50,B137,Cartoes!$H$2:$H$50,"OK")=1,C137&lt;&gt;"",D137&lt;&gt;"",ISNUMBER(E137),E137&gt;0,ISNUMBER(F137),F137&gt;=1,F137=INT(F137),ISNUMBER(G137),G137&gt;=1,G137&lt;=F137,G137=INT(G137),OR(J137="Pendente",J137="Pago",J137="Cancelado")),"OK","Revisar dados"))</f>
        <v/>
      </c>
    </row>
    <row r="138">
      <c r="A138" s="13"/>
      <c r="B138" s="6"/>
      <c r="C138" s="6"/>
      <c r="D138" s="6"/>
      <c r="E138" s="7"/>
      <c r="F138" s="6"/>
      <c r="G138" s="6"/>
      <c r="H138" s="8" t="str">
        <f t="shared" si="1"/>
        <v/>
      </c>
      <c r="I138" s="8" t="str">
        <f t="shared" si="2"/>
        <v/>
      </c>
      <c r="J138" s="14"/>
      <c r="L138" s="8" t="str">
        <f t="shared" si="3"/>
        <v/>
      </c>
      <c r="M138" s="10" t="str">
        <f>IF(COUNTA(A138:G138,J138:K138)=0,"",IF(AND(ISNUMBER(A138),A138&gt;0,B138&lt;&gt;"",COUNTIFS(Cartoes!$A$2:$A$50,B138,Cartoes!$H$2:$H$50,"OK")=1,C138&lt;&gt;"",D138&lt;&gt;"",ISNUMBER(E138),E138&gt;0,ISNUMBER(F138),F138&gt;=1,F138=INT(F138),ISNUMBER(G138),G138&gt;=1,G138&lt;=F138,G138=INT(G138),OR(J138="Pendente",J138="Pago",J138="Cancelado")),"OK","Revisar dados"))</f>
        <v/>
      </c>
    </row>
    <row r="139">
      <c r="A139" s="13"/>
      <c r="B139" s="6"/>
      <c r="C139" s="6"/>
      <c r="D139" s="6"/>
      <c r="E139" s="7"/>
      <c r="F139" s="6"/>
      <c r="G139" s="6"/>
      <c r="H139" s="8" t="str">
        <f t="shared" si="1"/>
        <v/>
      </c>
      <c r="I139" s="8" t="str">
        <f t="shared" si="2"/>
        <v/>
      </c>
      <c r="J139" s="14"/>
      <c r="L139" s="8" t="str">
        <f t="shared" si="3"/>
        <v/>
      </c>
      <c r="M139" s="10" t="str">
        <f>IF(COUNTA(A139:G139,J139:K139)=0,"",IF(AND(ISNUMBER(A139),A139&gt;0,B139&lt;&gt;"",COUNTIFS(Cartoes!$A$2:$A$50,B139,Cartoes!$H$2:$H$50,"OK")=1,C139&lt;&gt;"",D139&lt;&gt;"",ISNUMBER(E139),E139&gt;0,ISNUMBER(F139),F139&gt;=1,F139=INT(F139),ISNUMBER(G139),G139&gt;=1,G139&lt;=F139,G139=INT(G139),OR(J139="Pendente",J139="Pago",J139="Cancelado")),"OK","Revisar dados"))</f>
        <v/>
      </c>
    </row>
    <row r="140">
      <c r="A140" s="13"/>
      <c r="B140" s="6"/>
      <c r="C140" s="6"/>
      <c r="D140" s="6"/>
      <c r="E140" s="7"/>
      <c r="F140" s="6"/>
      <c r="G140" s="6"/>
      <c r="H140" s="8" t="str">
        <f t="shared" si="1"/>
        <v/>
      </c>
      <c r="I140" s="8" t="str">
        <f t="shared" si="2"/>
        <v/>
      </c>
      <c r="J140" s="14"/>
      <c r="L140" s="8" t="str">
        <f t="shared" si="3"/>
        <v/>
      </c>
      <c r="M140" s="10" t="str">
        <f>IF(COUNTA(A140:G140,J140:K140)=0,"",IF(AND(ISNUMBER(A140),A140&gt;0,B140&lt;&gt;"",COUNTIFS(Cartoes!$A$2:$A$50,B140,Cartoes!$H$2:$H$50,"OK")=1,C140&lt;&gt;"",D140&lt;&gt;"",ISNUMBER(E140),E140&gt;0,ISNUMBER(F140),F140&gt;=1,F140=INT(F140),ISNUMBER(G140),G140&gt;=1,G140&lt;=F140,G140=INT(G140),OR(J140="Pendente",J140="Pago",J140="Cancelado")),"OK","Revisar dados"))</f>
        <v/>
      </c>
    </row>
    <row r="141">
      <c r="A141" s="13"/>
      <c r="B141" s="6"/>
      <c r="C141" s="6"/>
      <c r="D141" s="6"/>
      <c r="E141" s="7"/>
      <c r="F141" s="6"/>
      <c r="G141" s="6"/>
      <c r="H141" s="8" t="str">
        <f t="shared" si="1"/>
        <v/>
      </c>
      <c r="I141" s="8" t="str">
        <f t="shared" si="2"/>
        <v/>
      </c>
      <c r="J141" s="14"/>
      <c r="L141" s="8" t="str">
        <f t="shared" si="3"/>
        <v/>
      </c>
      <c r="M141" s="10" t="str">
        <f>IF(COUNTA(A141:G141,J141:K141)=0,"",IF(AND(ISNUMBER(A141),A141&gt;0,B141&lt;&gt;"",COUNTIFS(Cartoes!$A$2:$A$50,B141,Cartoes!$H$2:$H$50,"OK")=1,C141&lt;&gt;"",D141&lt;&gt;"",ISNUMBER(E141),E141&gt;0,ISNUMBER(F141),F141&gt;=1,F141=INT(F141),ISNUMBER(G141),G141&gt;=1,G141&lt;=F141,G141=INT(G141),OR(J141="Pendente",J141="Pago",J141="Cancelado")),"OK","Revisar dados"))</f>
        <v/>
      </c>
    </row>
    <row r="142">
      <c r="A142" s="13"/>
      <c r="B142" s="6"/>
      <c r="C142" s="6"/>
      <c r="D142" s="6"/>
      <c r="E142" s="7"/>
      <c r="F142" s="6"/>
      <c r="G142" s="6"/>
      <c r="H142" s="8" t="str">
        <f t="shared" si="1"/>
        <v/>
      </c>
      <c r="I142" s="8" t="str">
        <f t="shared" si="2"/>
        <v/>
      </c>
      <c r="J142" s="14"/>
      <c r="L142" s="8" t="str">
        <f t="shared" si="3"/>
        <v/>
      </c>
      <c r="M142" s="10" t="str">
        <f>IF(COUNTA(A142:G142,J142:K142)=0,"",IF(AND(ISNUMBER(A142),A142&gt;0,B142&lt;&gt;"",COUNTIFS(Cartoes!$A$2:$A$50,B142,Cartoes!$H$2:$H$50,"OK")=1,C142&lt;&gt;"",D142&lt;&gt;"",ISNUMBER(E142),E142&gt;0,ISNUMBER(F142),F142&gt;=1,F142=INT(F142),ISNUMBER(G142),G142&gt;=1,G142&lt;=F142,G142=INT(G142),OR(J142="Pendente",J142="Pago",J142="Cancelado")),"OK","Revisar dados"))</f>
        <v/>
      </c>
    </row>
    <row r="143">
      <c r="A143" s="13"/>
      <c r="B143" s="6"/>
      <c r="C143" s="6"/>
      <c r="D143" s="6"/>
      <c r="E143" s="7"/>
      <c r="F143" s="6"/>
      <c r="G143" s="6"/>
      <c r="H143" s="8" t="str">
        <f t="shared" si="1"/>
        <v/>
      </c>
      <c r="I143" s="8" t="str">
        <f t="shared" si="2"/>
        <v/>
      </c>
      <c r="J143" s="14"/>
      <c r="L143" s="8" t="str">
        <f t="shared" si="3"/>
        <v/>
      </c>
      <c r="M143" s="10" t="str">
        <f>IF(COUNTA(A143:G143,J143:K143)=0,"",IF(AND(ISNUMBER(A143),A143&gt;0,B143&lt;&gt;"",COUNTIFS(Cartoes!$A$2:$A$50,B143,Cartoes!$H$2:$H$50,"OK")=1,C143&lt;&gt;"",D143&lt;&gt;"",ISNUMBER(E143),E143&gt;0,ISNUMBER(F143),F143&gt;=1,F143=INT(F143),ISNUMBER(G143),G143&gt;=1,G143&lt;=F143,G143=INT(G143),OR(J143="Pendente",J143="Pago",J143="Cancelado")),"OK","Revisar dados"))</f>
        <v/>
      </c>
    </row>
    <row r="144">
      <c r="A144" s="13"/>
      <c r="B144" s="6"/>
      <c r="C144" s="6"/>
      <c r="D144" s="6"/>
      <c r="E144" s="7"/>
      <c r="F144" s="6"/>
      <c r="G144" s="6"/>
      <c r="H144" s="8" t="str">
        <f t="shared" si="1"/>
        <v/>
      </c>
      <c r="I144" s="8" t="str">
        <f t="shared" si="2"/>
        <v/>
      </c>
      <c r="J144" s="14"/>
      <c r="L144" s="8" t="str">
        <f t="shared" si="3"/>
        <v/>
      </c>
      <c r="M144" s="10" t="str">
        <f>IF(COUNTA(A144:G144,J144:K144)=0,"",IF(AND(ISNUMBER(A144),A144&gt;0,B144&lt;&gt;"",COUNTIFS(Cartoes!$A$2:$A$50,B144,Cartoes!$H$2:$H$50,"OK")=1,C144&lt;&gt;"",D144&lt;&gt;"",ISNUMBER(E144),E144&gt;0,ISNUMBER(F144),F144&gt;=1,F144=INT(F144),ISNUMBER(G144),G144&gt;=1,G144&lt;=F144,G144=INT(G144),OR(J144="Pendente",J144="Pago",J144="Cancelado")),"OK","Revisar dados"))</f>
        <v/>
      </c>
    </row>
    <row r="145">
      <c r="A145" s="13"/>
      <c r="B145" s="6"/>
      <c r="C145" s="6"/>
      <c r="D145" s="6"/>
      <c r="E145" s="7"/>
      <c r="F145" s="6"/>
      <c r="G145" s="6"/>
      <c r="H145" s="8" t="str">
        <f t="shared" si="1"/>
        <v/>
      </c>
      <c r="I145" s="8" t="str">
        <f t="shared" si="2"/>
        <v/>
      </c>
      <c r="J145" s="14"/>
      <c r="L145" s="8" t="str">
        <f t="shared" si="3"/>
        <v/>
      </c>
      <c r="M145" s="10" t="str">
        <f>IF(COUNTA(A145:G145,J145:K145)=0,"",IF(AND(ISNUMBER(A145),A145&gt;0,B145&lt;&gt;"",COUNTIFS(Cartoes!$A$2:$A$50,B145,Cartoes!$H$2:$H$50,"OK")=1,C145&lt;&gt;"",D145&lt;&gt;"",ISNUMBER(E145),E145&gt;0,ISNUMBER(F145),F145&gt;=1,F145=INT(F145),ISNUMBER(G145),G145&gt;=1,G145&lt;=F145,G145=INT(G145),OR(J145="Pendente",J145="Pago",J145="Cancelado")),"OK","Revisar dados"))</f>
        <v/>
      </c>
    </row>
    <row r="146">
      <c r="A146" s="13"/>
      <c r="B146" s="6"/>
      <c r="C146" s="6"/>
      <c r="D146" s="6"/>
      <c r="E146" s="7"/>
      <c r="F146" s="6"/>
      <c r="G146" s="6"/>
      <c r="H146" s="8" t="str">
        <f t="shared" si="1"/>
        <v/>
      </c>
      <c r="I146" s="8" t="str">
        <f t="shared" si="2"/>
        <v/>
      </c>
      <c r="J146" s="14"/>
      <c r="L146" s="8" t="str">
        <f t="shared" si="3"/>
        <v/>
      </c>
      <c r="M146" s="10" t="str">
        <f>IF(COUNTA(A146:G146,J146:K146)=0,"",IF(AND(ISNUMBER(A146),A146&gt;0,B146&lt;&gt;"",COUNTIFS(Cartoes!$A$2:$A$50,B146,Cartoes!$H$2:$H$50,"OK")=1,C146&lt;&gt;"",D146&lt;&gt;"",ISNUMBER(E146),E146&gt;0,ISNUMBER(F146),F146&gt;=1,F146=INT(F146),ISNUMBER(G146),G146&gt;=1,G146&lt;=F146,G146=INT(G146),OR(J146="Pendente",J146="Pago",J146="Cancelado")),"OK","Revisar dados"))</f>
        <v/>
      </c>
    </row>
    <row r="147">
      <c r="A147" s="13"/>
      <c r="B147" s="6"/>
      <c r="C147" s="6"/>
      <c r="D147" s="6"/>
      <c r="E147" s="7"/>
      <c r="F147" s="6"/>
      <c r="G147" s="6"/>
      <c r="H147" s="8" t="str">
        <f t="shared" si="1"/>
        <v/>
      </c>
      <c r="I147" s="8" t="str">
        <f t="shared" si="2"/>
        <v/>
      </c>
      <c r="J147" s="14"/>
      <c r="L147" s="8" t="str">
        <f t="shared" si="3"/>
        <v/>
      </c>
      <c r="M147" s="10" t="str">
        <f>IF(COUNTA(A147:G147,J147:K147)=0,"",IF(AND(ISNUMBER(A147),A147&gt;0,B147&lt;&gt;"",COUNTIFS(Cartoes!$A$2:$A$50,B147,Cartoes!$H$2:$H$50,"OK")=1,C147&lt;&gt;"",D147&lt;&gt;"",ISNUMBER(E147),E147&gt;0,ISNUMBER(F147),F147&gt;=1,F147=INT(F147),ISNUMBER(G147),G147&gt;=1,G147&lt;=F147,G147=INT(G147),OR(J147="Pendente",J147="Pago",J147="Cancelado")),"OK","Revisar dados"))</f>
        <v/>
      </c>
    </row>
    <row r="148">
      <c r="A148" s="13"/>
      <c r="B148" s="6"/>
      <c r="C148" s="6"/>
      <c r="D148" s="6"/>
      <c r="E148" s="7"/>
      <c r="F148" s="6"/>
      <c r="G148" s="6"/>
      <c r="H148" s="8" t="str">
        <f t="shared" si="1"/>
        <v/>
      </c>
      <c r="I148" s="8" t="str">
        <f t="shared" si="2"/>
        <v/>
      </c>
      <c r="J148" s="14"/>
      <c r="L148" s="8" t="str">
        <f t="shared" si="3"/>
        <v/>
      </c>
      <c r="M148" s="10" t="str">
        <f>IF(COUNTA(A148:G148,J148:K148)=0,"",IF(AND(ISNUMBER(A148),A148&gt;0,B148&lt;&gt;"",COUNTIFS(Cartoes!$A$2:$A$50,B148,Cartoes!$H$2:$H$50,"OK")=1,C148&lt;&gt;"",D148&lt;&gt;"",ISNUMBER(E148),E148&gt;0,ISNUMBER(F148),F148&gt;=1,F148=INT(F148),ISNUMBER(G148),G148&gt;=1,G148&lt;=F148,G148=INT(G148),OR(J148="Pendente",J148="Pago",J148="Cancelado")),"OK","Revisar dados"))</f>
        <v/>
      </c>
    </row>
    <row r="149">
      <c r="A149" s="13"/>
      <c r="B149" s="6"/>
      <c r="C149" s="6"/>
      <c r="D149" s="6"/>
      <c r="E149" s="7"/>
      <c r="F149" s="6"/>
      <c r="G149" s="6"/>
      <c r="H149" s="8" t="str">
        <f t="shared" si="1"/>
        <v/>
      </c>
      <c r="I149" s="8" t="str">
        <f t="shared" si="2"/>
        <v/>
      </c>
      <c r="J149" s="14"/>
      <c r="L149" s="8" t="str">
        <f t="shared" si="3"/>
        <v/>
      </c>
      <c r="M149" s="10" t="str">
        <f>IF(COUNTA(A149:G149,J149:K149)=0,"",IF(AND(ISNUMBER(A149),A149&gt;0,B149&lt;&gt;"",COUNTIFS(Cartoes!$A$2:$A$50,B149,Cartoes!$H$2:$H$50,"OK")=1,C149&lt;&gt;"",D149&lt;&gt;"",ISNUMBER(E149),E149&gt;0,ISNUMBER(F149),F149&gt;=1,F149=INT(F149),ISNUMBER(G149),G149&gt;=1,G149&lt;=F149,G149=INT(G149),OR(J149="Pendente",J149="Pago",J149="Cancelado")),"OK","Revisar dados"))</f>
        <v/>
      </c>
    </row>
    <row r="150">
      <c r="A150" s="13"/>
      <c r="B150" s="6"/>
      <c r="C150" s="6"/>
      <c r="D150" s="6"/>
      <c r="E150" s="7"/>
      <c r="F150" s="6"/>
      <c r="G150" s="6"/>
      <c r="H150" s="8" t="str">
        <f t="shared" si="1"/>
        <v/>
      </c>
      <c r="I150" s="8" t="str">
        <f t="shared" si="2"/>
        <v/>
      </c>
      <c r="J150" s="14"/>
      <c r="L150" s="8" t="str">
        <f t="shared" si="3"/>
        <v/>
      </c>
      <c r="M150" s="10" t="str">
        <f>IF(COUNTA(A150:G150,J150:K150)=0,"",IF(AND(ISNUMBER(A150),A150&gt;0,B150&lt;&gt;"",COUNTIFS(Cartoes!$A$2:$A$50,B150,Cartoes!$H$2:$H$50,"OK")=1,C150&lt;&gt;"",D150&lt;&gt;"",ISNUMBER(E150),E150&gt;0,ISNUMBER(F150),F150&gt;=1,F150=INT(F150),ISNUMBER(G150),G150&gt;=1,G150&lt;=F150,G150=INT(G150),OR(J150="Pendente",J150="Pago",J150="Cancelado")),"OK","Revisar dados"))</f>
        <v/>
      </c>
    </row>
    <row r="151">
      <c r="A151" s="13"/>
      <c r="B151" s="6"/>
      <c r="C151" s="6"/>
      <c r="D151" s="6"/>
      <c r="E151" s="7"/>
      <c r="F151" s="6"/>
      <c r="G151" s="6"/>
      <c r="H151" s="8" t="str">
        <f t="shared" si="1"/>
        <v/>
      </c>
      <c r="I151" s="8" t="str">
        <f t="shared" si="2"/>
        <v/>
      </c>
      <c r="J151" s="14"/>
      <c r="L151" s="8" t="str">
        <f t="shared" si="3"/>
        <v/>
      </c>
      <c r="M151" s="10" t="str">
        <f>IF(COUNTA(A151:G151,J151:K151)=0,"",IF(AND(ISNUMBER(A151),A151&gt;0,B151&lt;&gt;"",COUNTIFS(Cartoes!$A$2:$A$50,B151,Cartoes!$H$2:$H$50,"OK")=1,C151&lt;&gt;"",D151&lt;&gt;"",ISNUMBER(E151),E151&gt;0,ISNUMBER(F151),F151&gt;=1,F151=INT(F151),ISNUMBER(G151),G151&gt;=1,G151&lt;=F151,G151=INT(G151),OR(J151="Pendente",J151="Pago",J151="Cancelado")),"OK","Revisar dados"))</f>
        <v/>
      </c>
    </row>
    <row r="152">
      <c r="A152" s="13"/>
      <c r="B152" s="6"/>
      <c r="C152" s="6"/>
      <c r="D152" s="6"/>
      <c r="E152" s="7"/>
      <c r="F152" s="6"/>
      <c r="G152" s="6"/>
      <c r="H152" s="8" t="str">
        <f t="shared" si="1"/>
        <v/>
      </c>
      <c r="I152" s="8" t="str">
        <f t="shared" si="2"/>
        <v/>
      </c>
      <c r="J152" s="14"/>
      <c r="L152" s="8" t="str">
        <f t="shared" si="3"/>
        <v/>
      </c>
      <c r="M152" s="10" t="str">
        <f>IF(COUNTA(A152:G152,J152:K152)=0,"",IF(AND(ISNUMBER(A152),A152&gt;0,B152&lt;&gt;"",COUNTIFS(Cartoes!$A$2:$A$50,B152,Cartoes!$H$2:$H$50,"OK")=1,C152&lt;&gt;"",D152&lt;&gt;"",ISNUMBER(E152),E152&gt;0,ISNUMBER(F152),F152&gt;=1,F152=INT(F152),ISNUMBER(G152),G152&gt;=1,G152&lt;=F152,G152=INT(G152),OR(J152="Pendente",J152="Pago",J152="Cancelado")),"OK","Revisar dados"))</f>
        <v/>
      </c>
    </row>
    <row r="153">
      <c r="A153" s="13"/>
      <c r="B153" s="6"/>
      <c r="C153" s="6"/>
      <c r="D153" s="6"/>
      <c r="E153" s="7"/>
      <c r="F153" s="6"/>
      <c r="G153" s="6"/>
      <c r="H153" s="8" t="str">
        <f t="shared" si="1"/>
        <v/>
      </c>
      <c r="I153" s="8" t="str">
        <f t="shared" si="2"/>
        <v/>
      </c>
      <c r="J153" s="14"/>
      <c r="L153" s="8" t="str">
        <f t="shared" si="3"/>
        <v/>
      </c>
      <c r="M153" s="10" t="str">
        <f>IF(COUNTA(A153:G153,J153:K153)=0,"",IF(AND(ISNUMBER(A153),A153&gt;0,B153&lt;&gt;"",COUNTIFS(Cartoes!$A$2:$A$50,B153,Cartoes!$H$2:$H$50,"OK")=1,C153&lt;&gt;"",D153&lt;&gt;"",ISNUMBER(E153),E153&gt;0,ISNUMBER(F153),F153&gt;=1,F153=INT(F153),ISNUMBER(G153),G153&gt;=1,G153&lt;=F153,G153=INT(G153),OR(J153="Pendente",J153="Pago",J153="Cancelado")),"OK","Revisar dados"))</f>
        <v/>
      </c>
    </row>
    <row r="154">
      <c r="A154" s="13"/>
      <c r="B154" s="6"/>
      <c r="C154" s="6"/>
      <c r="D154" s="6"/>
      <c r="E154" s="7"/>
      <c r="F154" s="6"/>
      <c r="G154" s="6"/>
      <c r="H154" s="8" t="str">
        <f t="shared" si="1"/>
        <v/>
      </c>
      <c r="I154" s="8" t="str">
        <f t="shared" si="2"/>
        <v/>
      </c>
      <c r="J154" s="14"/>
      <c r="L154" s="8" t="str">
        <f t="shared" si="3"/>
        <v/>
      </c>
      <c r="M154" s="10" t="str">
        <f>IF(COUNTA(A154:G154,J154:K154)=0,"",IF(AND(ISNUMBER(A154),A154&gt;0,B154&lt;&gt;"",COUNTIFS(Cartoes!$A$2:$A$50,B154,Cartoes!$H$2:$H$50,"OK")=1,C154&lt;&gt;"",D154&lt;&gt;"",ISNUMBER(E154),E154&gt;0,ISNUMBER(F154),F154&gt;=1,F154=INT(F154),ISNUMBER(G154),G154&gt;=1,G154&lt;=F154,G154=INT(G154),OR(J154="Pendente",J154="Pago",J154="Cancelado")),"OK","Revisar dados"))</f>
        <v/>
      </c>
    </row>
    <row r="155">
      <c r="A155" s="13"/>
      <c r="B155" s="6"/>
      <c r="C155" s="6"/>
      <c r="D155" s="6"/>
      <c r="E155" s="7"/>
      <c r="F155" s="6"/>
      <c r="G155" s="6"/>
      <c r="H155" s="8" t="str">
        <f t="shared" si="1"/>
        <v/>
      </c>
      <c r="I155" s="8" t="str">
        <f t="shared" si="2"/>
        <v/>
      </c>
      <c r="J155" s="14"/>
      <c r="L155" s="8" t="str">
        <f t="shared" si="3"/>
        <v/>
      </c>
      <c r="M155" s="10" t="str">
        <f>IF(COUNTA(A155:G155,J155:K155)=0,"",IF(AND(ISNUMBER(A155),A155&gt;0,B155&lt;&gt;"",COUNTIFS(Cartoes!$A$2:$A$50,B155,Cartoes!$H$2:$H$50,"OK")=1,C155&lt;&gt;"",D155&lt;&gt;"",ISNUMBER(E155),E155&gt;0,ISNUMBER(F155),F155&gt;=1,F155=INT(F155),ISNUMBER(G155),G155&gt;=1,G155&lt;=F155,G155=INT(G155),OR(J155="Pendente",J155="Pago",J155="Cancelado")),"OK","Revisar dados"))</f>
        <v/>
      </c>
    </row>
    <row r="156">
      <c r="A156" s="13"/>
      <c r="B156" s="6"/>
      <c r="C156" s="6"/>
      <c r="D156" s="6"/>
      <c r="E156" s="7"/>
      <c r="F156" s="6"/>
      <c r="G156" s="6"/>
      <c r="H156" s="8" t="str">
        <f t="shared" si="1"/>
        <v/>
      </c>
      <c r="I156" s="8" t="str">
        <f t="shared" si="2"/>
        <v/>
      </c>
      <c r="J156" s="14"/>
      <c r="L156" s="8" t="str">
        <f t="shared" si="3"/>
        <v/>
      </c>
      <c r="M156" s="10" t="str">
        <f>IF(COUNTA(A156:G156,J156:K156)=0,"",IF(AND(ISNUMBER(A156),A156&gt;0,B156&lt;&gt;"",COUNTIFS(Cartoes!$A$2:$A$50,B156,Cartoes!$H$2:$H$50,"OK")=1,C156&lt;&gt;"",D156&lt;&gt;"",ISNUMBER(E156),E156&gt;0,ISNUMBER(F156),F156&gt;=1,F156=INT(F156),ISNUMBER(G156),G156&gt;=1,G156&lt;=F156,G156=INT(G156),OR(J156="Pendente",J156="Pago",J156="Cancelado")),"OK","Revisar dados"))</f>
        <v/>
      </c>
    </row>
    <row r="157">
      <c r="A157" s="13"/>
      <c r="B157" s="6"/>
      <c r="C157" s="6"/>
      <c r="D157" s="6"/>
      <c r="E157" s="7"/>
      <c r="F157" s="6"/>
      <c r="G157" s="6"/>
      <c r="H157" s="8" t="str">
        <f t="shared" si="1"/>
        <v/>
      </c>
      <c r="I157" s="8" t="str">
        <f t="shared" si="2"/>
        <v/>
      </c>
      <c r="J157" s="14"/>
      <c r="L157" s="8" t="str">
        <f t="shared" si="3"/>
        <v/>
      </c>
      <c r="M157" s="10" t="str">
        <f>IF(COUNTA(A157:G157,J157:K157)=0,"",IF(AND(ISNUMBER(A157),A157&gt;0,B157&lt;&gt;"",COUNTIFS(Cartoes!$A$2:$A$50,B157,Cartoes!$H$2:$H$50,"OK")=1,C157&lt;&gt;"",D157&lt;&gt;"",ISNUMBER(E157),E157&gt;0,ISNUMBER(F157),F157&gt;=1,F157=INT(F157),ISNUMBER(G157),G157&gt;=1,G157&lt;=F157,G157=INT(G157),OR(J157="Pendente",J157="Pago",J157="Cancelado")),"OK","Revisar dados"))</f>
        <v/>
      </c>
    </row>
    <row r="158">
      <c r="A158" s="13"/>
      <c r="B158" s="6"/>
      <c r="C158" s="6"/>
      <c r="D158" s="6"/>
      <c r="E158" s="7"/>
      <c r="F158" s="6"/>
      <c r="G158" s="6"/>
      <c r="H158" s="8" t="str">
        <f t="shared" si="1"/>
        <v/>
      </c>
      <c r="I158" s="8" t="str">
        <f t="shared" si="2"/>
        <v/>
      </c>
      <c r="J158" s="14"/>
      <c r="L158" s="8" t="str">
        <f t="shared" si="3"/>
        <v/>
      </c>
      <c r="M158" s="10" t="str">
        <f>IF(COUNTA(A158:G158,J158:K158)=0,"",IF(AND(ISNUMBER(A158),A158&gt;0,B158&lt;&gt;"",COUNTIFS(Cartoes!$A$2:$A$50,B158,Cartoes!$H$2:$H$50,"OK")=1,C158&lt;&gt;"",D158&lt;&gt;"",ISNUMBER(E158),E158&gt;0,ISNUMBER(F158),F158&gt;=1,F158=INT(F158),ISNUMBER(G158),G158&gt;=1,G158&lt;=F158,G158=INT(G158),OR(J158="Pendente",J158="Pago",J158="Cancelado")),"OK","Revisar dados"))</f>
        <v/>
      </c>
    </row>
    <row r="159">
      <c r="A159" s="13"/>
      <c r="B159" s="6"/>
      <c r="C159" s="6"/>
      <c r="D159" s="6"/>
      <c r="E159" s="7"/>
      <c r="F159" s="6"/>
      <c r="G159" s="6"/>
      <c r="H159" s="8" t="str">
        <f t="shared" si="1"/>
        <v/>
      </c>
      <c r="I159" s="8" t="str">
        <f t="shared" si="2"/>
        <v/>
      </c>
      <c r="J159" s="14"/>
      <c r="L159" s="8" t="str">
        <f t="shared" si="3"/>
        <v/>
      </c>
      <c r="M159" s="10" t="str">
        <f>IF(COUNTA(A159:G159,J159:K159)=0,"",IF(AND(ISNUMBER(A159),A159&gt;0,B159&lt;&gt;"",COUNTIFS(Cartoes!$A$2:$A$50,B159,Cartoes!$H$2:$H$50,"OK")=1,C159&lt;&gt;"",D159&lt;&gt;"",ISNUMBER(E159),E159&gt;0,ISNUMBER(F159),F159&gt;=1,F159=INT(F159),ISNUMBER(G159),G159&gt;=1,G159&lt;=F159,G159=INT(G159),OR(J159="Pendente",J159="Pago",J159="Cancelado")),"OK","Revisar dados"))</f>
        <v/>
      </c>
    </row>
    <row r="160">
      <c r="A160" s="13"/>
      <c r="B160" s="6"/>
      <c r="C160" s="6"/>
      <c r="D160" s="6"/>
      <c r="E160" s="7"/>
      <c r="F160" s="6"/>
      <c r="G160" s="6"/>
      <c r="H160" s="8" t="str">
        <f t="shared" si="1"/>
        <v/>
      </c>
      <c r="I160" s="8" t="str">
        <f t="shared" si="2"/>
        <v/>
      </c>
      <c r="J160" s="14"/>
      <c r="L160" s="8" t="str">
        <f t="shared" si="3"/>
        <v/>
      </c>
      <c r="M160" s="10" t="str">
        <f>IF(COUNTA(A160:G160,J160:K160)=0,"",IF(AND(ISNUMBER(A160),A160&gt;0,B160&lt;&gt;"",COUNTIFS(Cartoes!$A$2:$A$50,B160,Cartoes!$H$2:$H$50,"OK")=1,C160&lt;&gt;"",D160&lt;&gt;"",ISNUMBER(E160),E160&gt;0,ISNUMBER(F160),F160&gt;=1,F160=INT(F160),ISNUMBER(G160),G160&gt;=1,G160&lt;=F160,G160=INT(G160),OR(J160="Pendente",J160="Pago",J160="Cancelado")),"OK","Revisar dados"))</f>
        <v/>
      </c>
    </row>
    <row r="161">
      <c r="A161" s="13"/>
      <c r="B161" s="6"/>
      <c r="C161" s="6"/>
      <c r="D161" s="6"/>
      <c r="E161" s="7"/>
      <c r="F161" s="6"/>
      <c r="G161" s="6"/>
      <c r="H161" s="8" t="str">
        <f t="shared" si="1"/>
        <v/>
      </c>
      <c r="I161" s="8" t="str">
        <f t="shared" si="2"/>
        <v/>
      </c>
      <c r="J161" s="14"/>
      <c r="L161" s="8" t="str">
        <f t="shared" si="3"/>
        <v/>
      </c>
      <c r="M161" s="10" t="str">
        <f>IF(COUNTA(A161:G161,J161:K161)=0,"",IF(AND(ISNUMBER(A161),A161&gt;0,B161&lt;&gt;"",COUNTIFS(Cartoes!$A$2:$A$50,B161,Cartoes!$H$2:$H$50,"OK")=1,C161&lt;&gt;"",D161&lt;&gt;"",ISNUMBER(E161),E161&gt;0,ISNUMBER(F161),F161&gt;=1,F161=INT(F161),ISNUMBER(G161),G161&gt;=1,G161&lt;=F161,G161=INT(G161),OR(J161="Pendente",J161="Pago",J161="Cancelado")),"OK","Revisar dados"))</f>
        <v/>
      </c>
    </row>
    <row r="162">
      <c r="A162" s="13"/>
      <c r="B162" s="6"/>
      <c r="C162" s="6"/>
      <c r="D162" s="6"/>
      <c r="E162" s="7"/>
      <c r="F162" s="6"/>
      <c r="G162" s="6"/>
      <c r="H162" s="8" t="str">
        <f t="shared" si="1"/>
        <v/>
      </c>
      <c r="I162" s="8" t="str">
        <f t="shared" si="2"/>
        <v/>
      </c>
      <c r="J162" s="14"/>
      <c r="L162" s="8" t="str">
        <f t="shared" si="3"/>
        <v/>
      </c>
      <c r="M162" s="10" t="str">
        <f>IF(COUNTA(A162:G162,J162:K162)=0,"",IF(AND(ISNUMBER(A162),A162&gt;0,B162&lt;&gt;"",COUNTIFS(Cartoes!$A$2:$A$50,B162,Cartoes!$H$2:$H$50,"OK")=1,C162&lt;&gt;"",D162&lt;&gt;"",ISNUMBER(E162),E162&gt;0,ISNUMBER(F162),F162&gt;=1,F162=INT(F162),ISNUMBER(G162),G162&gt;=1,G162&lt;=F162,G162=INT(G162),OR(J162="Pendente",J162="Pago",J162="Cancelado")),"OK","Revisar dados"))</f>
        <v/>
      </c>
    </row>
    <row r="163">
      <c r="A163" s="13"/>
      <c r="B163" s="6"/>
      <c r="C163" s="6"/>
      <c r="D163" s="6"/>
      <c r="E163" s="7"/>
      <c r="F163" s="6"/>
      <c r="G163" s="6"/>
      <c r="H163" s="8" t="str">
        <f t="shared" si="1"/>
        <v/>
      </c>
      <c r="I163" s="8" t="str">
        <f t="shared" si="2"/>
        <v/>
      </c>
      <c r="J163" s="14"/>
      <c r="L163" s="8" t="str">
        <f t="shared" si="3"/>
        <v/>
      </c>
      <c r="M163" s="10" t="str">
        <f>IF(COUNTA(A163:G163,J163:K163)=0,"",IF(AND(ISNUMBER(A163),A163&gt;0,B163&lt;&gt;"",COUNTIFS(Cartoes!$A$2:$A$50,B163,Cartoes!$H$2:$H$50,"OK")=1,C163&lt;&gt;"",D163&lt;&gt;"",ISNUMBER(E163),E163&gt;0,ISNUMBER(F163),F163&gt;=1,F163=INT(F163),ISNUMBER(G163),G163&gt;=1,G163&lt;=F163,G163=INT(G163),OR(J163="Pendente",J163="Pago",J163="Cancelado")),"OK","Revisar dados"))</f>
        <v/>
      </c>
    </row>
    <row r="164">
      <c r="A164" s="13"/>
      <c r="B164" s="6"/>
      <c r="C164" s="6"/>
      <c r="D164" s="6"/>
      <c r="E164" s="7"/>
      <c r="F164" s="6"/>
      <c r="G164" s="6"/>
      <c r="H164" s="8" t="str">
        <f t="shared" si="1"/>
        <v/>
      </c>
      <c r="I164" s="8" t="str">
        <f t="shared" si="2"/>
        <v/>
      </c>
      <c r="J164" s="14"/>
      <c r="L164" s="8" t="str">
        <f t="shared" si="3"/>
        <v/>
      </c>
      <c r="M164" s="10" t="str">
        <f>IF(COUNTA(A164:G164,J164:K164)=0,"",IF(AND(ISNUMBER(A164),A164&gt;0,B164&lt;&gt;"",COUNTIFS(Cartoes!$A$2:$A$50,B164,Cartoes!$H$2:$H$50,"OK")=1,C164&lt;&gt;"",D164&lt;&gt;"",ISNUMBER(E164),E164&gt;0,ISNUMBER(F164),F164&gt;=1,F164=INT(F164),ISNUMBER(G164),G164&gt;=1,G164&lt;=F164,G164=INT(G164),OR(J164="Pendente",J164="Pago",J164="Cancelado")),"OK","Revisar dados"))</f>
        <v/>
      </c>
    </row>
    <row r="165">
      <c r="A165" s="13"/>
      <c r="B165" s="6"/>
      <c r="C165" s="6"/>
      <c r="D165" s="6"/>
      <c r="E165" s="7"/>
      <c r="F165" s="6"/>
      <c r="G165" s="6"/>
      <c r="H165" s="8" t="str">
        <f t="shared" si="1"/>
        <v/>
      </c>
      <c r="I165" s="8" t="str">
        <f t="shared" si="2"/>
        <v/>
      </c>
      <c r="J165" s="14"/>
      <c r="L165" s="8" t="str">
        <f t="shared" si="3"/>
        <v/>
      </c>
      <c r="M165" s="10" t="str">
        <f>IF(COUNTA(A165:G165,J165:K165)=0,"",IF(AND(ISNUMBER(A165),A165&gt;0,B165&lt;&gt;"",COUNTIFS(Cartoes!$A$2:$A$50,B165,Cartoes!$H$2:$H$50,"OK")=1,C165&lt;&gt;"",D165&lt;&gt;"",ISNUMBER(E165),E165&gt;0,ISNUMBER(F165),F165&gt;=1,F165=INT(F165),ISNUMBER(G165),G165&gt;=1,G165&lt;=F165,G165=INT(G165),OR(J165="Pendente",J165="Pago",J165="Cancelado")),"OK","Revisar dados"))</f>
        <v/>
      </c>
    </row>
    <row r="166">
      <c r="A166" s="13"/>
      <c r="B166" s="6"/>
      <c r="C166" s="6"/>
      <c r="D166" s="6"/>
      <c r="E166" s="7"/>
      <c r="F166" s="6"/>
      <c r="G166" s="6"/>
      <c r="H166" s="8" t="str">
        <f t="shared" si="1"/>
        <v/>
      </c>
      <c r="I166" s="8" t="str">
        <f t="shared" si="2"/>
        <v/>
      </c>
      <c r="J166" s="14"/>
      <c r="L166" s="8" t="str">
        <f t="shared" si="3"/>
        <v/>
      </c>
      <c r="M166" s="10" t="str">
        <f>IF(COUNTA(A166:G166,J166:K166)=0,"",IF(AND(ISNUMBER(A166),A166&gt;0,B166&lt;&gt;"",COUNTIFS(Cartoes!$A$2:$A$50,B166,Cartoes!$H$2:$H$50,"OK")=1,C166&lt;&gt;"",D166&lt;&gt;"",ISNUMBER(E166),E166&gt;0,ISNUMBER(F166),F166&gt;=1,F166=INT(F166),ISNUMBER(G166),G166&gt;=1,G166&lt;=F166,G166=INT(G166),OR(J166="Pendente",J166="Pago",J166="Cancelado")),"OK","Revisar dados"))</f>
        <v/>
      </c>
    </row>
    <row r="167">
      <c r="A167" s="13"/>
      <c r="B167" s="6"/>
      <c r="C167" s="6"/>
      <c r="D167" s="6"/>
      <c r="E167" s="7"/>
      <c r="F167" s="6"/>
      <c r="G167" s="6"/>
      <c r="H167" s="8" t="str">
        <f t="shared" si="1"/>
        <v/>
      </c>
      <c r="I167" s="8" t="str">
        <f t="shared" si="2"/>
        <v/>
      </c>
      <c r="J167" s="14"/>
      <c r="L167" s="8" t="str">
        <f t="shared" si="3"/>
        <v/>
      </c>
      <c r="M167" s="10" t="str">
        <f>IF(COUNTA(A167:G167,J167:K167)=0,"",IF(AND(ISNUMBER(A167),A167&gt;0,B167&lt;&gt;"",COUNTIFS(Cartoes!$A$2:$A$50,B167,Cartoes!$H$2:$H$50,"OK")=1,C167&lt;&gt;"",D167&lt;&gt;"",ISNUMBER(E167),E167&gt;0,ISNUMBER(F167),F167&gt;=1,F167=INT(F167),ISNUMBER(G167),G167&gt;=1,G167&lt;=F167,G167=INT(G167),OR(J167="Pendente",J167="Pago",J167="Cancelado")),"OK","Revisar dados"))</f>
        <v/>
      </c>
    </row>
    <row r="168">
      <c r="A168" s="13"/>
      <c r="B168" s="6"/>
      <c r="C168" s="6"/>
      <c r="D168" s="6"/>
      <c r="E168" s="7"/>
      <c r="F168" s="6"/>
      <c r="G168" s="6"/>
      <c r="H168" s="8" t="str">
        <f t="shared" si="1"/>
        <v/>
      </c>
      <c r="I168" s="8" t="str">
        <f t="shared" si="2"/>
        <v/>
      </c>
      <c r="J168" s="14"/>
      <c r="L168" s="8" t="str">
        <f t="shared" si="3"/>
        <v/>
      </c>
      <c r="M168" s="10" t="str">
        <f>IF(COUNTA(A168:G168,J168:K168)=0,"",IF(AND(ISNUMBER(A168),A168&gt;0,B168&lt;&gt;"",COUNTIFS(Cartoes!$A$2:$A$50,B168,Cartoes!$H$2:$H$50,"OK")=1,C168&lt;&gt;"",D168&lt;&gt;"",ISNUMBER(E168),E168&gt;0,ISNUMBER(F168),F168&gt;=1,F168=INT(F168),ISNUMBER(G168),G168&gt;=1,G168&lt;=F168,G168=INT(G168),OR(J168="Pendente",J168="Pago",J168="Cancelado")),"OK","Revisar dados"))</f>
        <v/>
      </c>
    </row>
    <row r="169">
      <c r="A169" s="13"/>
      <c r="B169" s="6"/>
      <c r="C169" s="6"/>
      <c r="D169" s="6"/>
      <c r="E169" s="7"/>
      <c r="F169" s="6"/>
      <c r="G169" s="6"/>
      <c r="H169" s="8" t="str">
        <f t="shared" si="1"/>
        <v/>
      </c>
      <c r="I169" s="8" t="str">
        <f t="shared" si="2"/>
        <v/>
      </c>
      <c r="J169" s="14"/>
      <c r="L169" s="8" t="str">
        <f t="shared" si="3"/>
        <v/>
      </c>
      <c r="M169" s="10" t="str">
        <f>IF(COUNTA(A169:G169,J169:K169)=0,"",IF(AND(ISNUMBER(A169),A169&gt;0,B169&lt;&gt;"",COUNTIFS(Cartoes!$A$2:$A$50,B169,Cartoes!$H$2:$H$50,"OK")=1,C169&lt;&gt;"",D169&lt;&gt;"",ISNUMBER(E169),E169&gt;0,ISNUMBER(F169),F169&gt;=1,F169=INT(F169),ISNUMBER(G169),G169&gt;=1,G169&lt;=F169,G169=INT(G169),OR(J169="Pendente",J169="Pago",J169="Cancelado")),"OK","Revisar dados"))</f>
        <v/>
      </c>
    </row>
    <row r="170">
      <c r="A170" s="13"/>
      <c r="B170" s="6"/>
      <c r="C170" s="6"/>
      <c r="D170" s="6"/>
      <c r="E170" s="7"/>
      <c r="F170" s="6"/>
      <c r="G170" s="6"/>
      <c r="H170" s="8" t="str">
        <f t="shared" si="1"/>
        <v/>
      </c>
      <c r="I170" s="8" t="str">
        <f t="shared" si="2"/>
        <v/>
      </c>
      <c r="J170" s="14"/>
      <c r="L170" s="8" t="str">
        <f t="shared" si="3"/>
        <v/>
      </c>
      <c r="M170" s="10" t="str">
        <f>IF(COUNTA(A170:G170,J170:K170)=0,"",IF(AND(ISNUMBER(A170),A170&gt;0,B170&lt;&gt;"",COUNTIFS(Cartoes!$A$2:$A$50,B170,Cartoes!$H$2:$H$50,"OK")=1,C170&lt;&gt;"",D170&lt;&gt;"",ISNUMBER(E170),E170&gt;0,ISNUMBER(F170),F170&gt;=1,F170=INT(F170),ISNUMBER(G170),G170&gt;=1,G170&lt;=F170,G170=INT(G170),OR(J170="Pendente",J170="Pago",J170="Cancelado")),"OK","Revisar dados"))</f>
        <v/>
      </c>
    </row>
    <row r="171">
      <c r="A171" s="13"/>
      <c r="B171" s="6"/>
      <c r="C171" s="6"/>
      <c r="D171" s="6"/>
      <c r="E171" s="7"/>
      <c r="F171" s="6"/>
      <c r="G171" s="6"/>
      <c r="H171" s="8" t="str">
        <f t="shared" si="1"/>
        <v/>
      </c>
      <c r="I171" s="8" t="str">
        <f t="shared" si="2"/>
        <v/>
      </c>
      <c r="J171" s="14"/>
      <c r="L171" s="8" t="str">
        <f t="shared" si="3"/>
        <v/>
      </c>
      <c r="M171" s="10" t="str">
        <f>IF(COUNTA(A171:G171,J171:K171)=0,"",IF(AND(ISNUMBER(A171),A171&gt;0,B171&lt;&gt;"",COUNTIFS(Cartoes!$A$2:$A$50,B171,Cartoes!$H$2:$H$50,"OK")=1,C171&lt;&gt;"",D171&lt;&gt;"",ISNUMBER(E171),E171&gt;0,ISNUMBER(F171),F171&gt;=1,F171=INT(F171),ISNUMBER(G171),G171&gt;=1,G171&lt;=F171,G171=INT(G171),OR(J171="Pendente",J171="Pago",J171="Cancelado")),"OK","Revisar dados"))</f>
        <v/>
      </c>
    </row>
    <row r="172">
      <c r="A172" s="13"/>
      <c r="B172" s="6"/>
      <c r="C172" s="6"/>
      <c r="D172" s="6"/>
      <c r="E172" s="7"/>
      <c r="F172" s="6"/>
      <c r="G172" s="6"/>
      <c r="H172" s="8" t="str">
        <f t="shared" si="1"/>
        <v/>
      </c>
      <c r="I172" s="8" t="str">
        <f t="shared" si="2"/>
        <v/>
      </c>
      <c r="J172" s="14"/>
      <c r="L172" s="8" t="str">
        <f t="shared" si="3"/>
        <v/>
      </c>
      <c r="M172" s="10" t="str">
        <f>IF(COUNTA(A172:G172,J172:K172)=0,"",IF(AND(ISNUMBER(A172),A172&gt;0,B172&lt;&gt;"",COUNTIFS(Cartoes!$A$2:$A$50,B172,Cartoes!$H$2:$H$50,"OK")=1,C172&lt;&gt;"",D172&lt;&gt;"",ISNUMBER(E172),E172&gt;0,ISNUMBER(F172),F172&gt;=1,F172=INT(F172),ISNUMBER(G172),G172&gt;=1,G172&lt;=F172,G172=INT(G172),OR(J172="Pendente",J172="Pago",J172="Cancelado")),"OK","Revisar dados"))</f>
        <v/>
      </c>
    </row>
    <row r="173">
      <c r="A173" s="13"/>
      <c r="B173" s="6"/>
      <c r="C173" s="6"/>
      <c r="D173" s="6"/>
      <c r="E173" s="7"/>
      <c r="F173" s="6"/>
      <c r="G173" s="6"/>
      <c r="H173" s="8" t="str">
        <f t="shared" si="1"/>
        <v/>
      </c>
      <c r="I173" s="8" t="str">
        <f t="shared" si="2"/>
        <v/>
      </c>
      <c r="J173" s="14"/>
      <c r="L173" s="8" t="str">
        <f t="shared" si="3"/>
        <v/>
      </c>
      <c r="M173" s="10" t="str">
        <f>IF(COUNTA(A173:G173,J173:K173)=0,"",IF(AND(ISNUMBER(A173),A173&gt;0,B173&lt;&gt;"",COUNTIFS(Cartoes!$A$2:$A$50,B173,Cartoes!$H$2:$H$50,"OK")=1,C173&lt;&gt;"",D173&lt;&gt;"",ISNUMBER(E173),E173&gt;0,ISNUMBER(F173),F173&gt;=1,F173=INT(F173),ISNUMBER(G173),G173&gt;=1,G173&lt;=F173,G173=INT(G173),OR(J173="Pendente",J173="Pago",J173="Cancelado")),"OK","Revisar dados"))</f>
        <v/>
      </c>
    </row>
    <row r="174">
      <c r="A174" s="13"/>
      <c r="B174" s="6"/>
      <c r="C174" s="6"/>
      <c r="D174" s="6"/>
      <c r="E174" s="7"/>
      <c r="F174" s="6"/>
      <c r="G174" s="6"/>
      <c r="H174" s="8" t="str">
        <f t="shared" si="1"/>
        <v/>
      </c>
      <c r="I174" s="8" t="str">
        <f t="shared" si="2"/>
        <v/>
      </c>
      <c r="J174" s="14"/>
      <c r="L174" s="8" t="str">
        <f t="shared" si="3"/>
        <v/>
      </c>
      <c r="M174" s="10" t="str">
        <f>IF(COUNTA(A174:G174,J174:K174)=0,"",IF(AND(ISNUMBER(A174),A174&gt;0,B174&lt;&gt;"",COUNTIFS(Cartoes!$A$2:$A$50,B174,Cartoes!$H$2:$H$50,"OK")=1,C174&lt;&gt;"",D174&lt;&gt;"",ISNUMBER(E174),E174&gt;0,ISNUMBER(F174),F174&gt;=1,F174=INT(F174),ISNUMBER(G174),G174&gt;=1,G174&lt;=F174,G174=INT(G174),OR(J174="Pendente",J174="Pago",J174="Cancelado")),"OK","Revisar dados"))</f>
        <v/>
      </c>
    </row>
    <row r="175">
      <c r="A175" s="13"/>
      <c r="B175" s="6"/>
      <c r="C175" s="6"/>
      <c r="D175" s="6"/>
      <c r="E175" s="7"/>
      <c r="F175" s="6"/>
      <c r="G175" s="6"/>
      <c r="H175" s="8" t="str">
        <f t="shared" si="1"/>
        <v/>
      </c>
      <c r="I175" s="8" t="str">
        <f t="shared" si="2"/>
        <v/>
      </c>
      <c r="J175" s="14"/>
      <c r="L175" s="8" t="str">
        <f t="shared" si="3"/>
        <v/>
      </c>
      <c r="M175" s="10" t="str">
        <f>IF(COUNTA(A175:G175,J175:K175)=0,"",IF(AND(ISNUMBER(A175),A175&gt;0,B175&lt;&gt;"",COUNTIFS(Cartoes!$A$2:$A$50,B175,Cartoes!$H$2:$H$50,"OK")=1,C175&lt;&gt;"",D175&lt;&gt;"",ISNUMBER(E175),E175&gt;0,ISNUMBER(F175),F175&gt;=1,F175=INT(F175),ISNUMBER(G175),G175&gt;=1,G175&lt;=F175,G175=INT(G175),OR(J175="Pendente",J175="Pago",J175="Cancelado")),"OK","Revisar dados"))</f>
        <v/>
      </c>
    </row>
    <row r="176">
      <c r="A176" s="13"/>
      <c r="B176" s="6"/>
      <c r="C176" s="6"/>
      <c r="D176" s="6"/>
      <c r="E176" s="7"/>
      <c r="F176" s="6"/>
      <c r="G176" s="6"/>
      <c r="H176" s="8" t="str">
        <f t="shared" si="1"/>
        <v/>
      </c>
      <c r="I176" s="8" t="str">
        <f t="shared" si="2"/>
        <v/>
      </c>
      <c r="J176" s="14"/>
      <c r="L176" s="8" t="str">
        <f t="shared" si="3"/>
        <v/>
      </c>
      <c r="M176" s="10" t="str">
        <f>IF(COUNTA(A176:G176,J176:K176)=0,"",IF(AND(ISNUMBER(A176),A176&gt;0,B176&lt;&gt;"",COUNTIFS(Cartoes!$A$2:$A$50,B176,Cartoes!$H$2:$H$50,"OK")=1,C176&lt;&gt;"",D176&lt;&gt;"",ISNUMBER(E176),E176&gt;0,ISNUMBER(F176),F176&gt;=1,F176=INT(F176),ISNUMBER(G176),G176&gt;=1,G176&lt;=F176,G176=INT(G176),OR(J176="Pendente",J176="Pago",J176="Cancelado")),"OK","Revisar dados"))</f>
        <v/>
      </c>
    </row>
    <row r="177">
      <c r="A177" s="13"/>
      <c r="B177" s="6"/>
      <c r="C177" s="6"/>
      <c r="D177" s="6"/>
      <c r="E177" s="7"/>
      <c r="F177" s="6"/>
      <c r="G177" s="6"/>
      <c r="H177" s="8" t="str">
        <f t="shared" si="1"/>
        <v/>
      </c>
      <c r="I177" s="8" t="str">
        <f t="shared" si="2"/>
        <v/>
      </c>
      <c r="J177" s="14"/>
      <c r="L177" s="8" t="str">
        <f t="shared" si="3"/>
        <v/>
      </c>
      <c r="M177" s="10" t="str">
        <f>IF(COUNTA(A177:G177,J177:K177)=0,"",IF(AND(ISNUMBER(A177),A177&gt;0,B177&lt;&gt;"",COUNTIFS(Cartoes!$A$2:$A$50,B177,Cartoes!$H$2:$H$50,"OK")=1,C177&lt;&gt;"",D177&lt;&gt;"",ISNUMBER(E177),E177&gt;0,ISNUMBER(F177),F177&gt;=1,F177=INT(F177),ISNUMBER(G177),G177&gt;=1,G177&lt;=F177,G177=INT(G177),OR(J177="Pendente",J177="Pago",J177="Cancelado")),"OK","Revisar dados"))</f>
        <v/>
      </c>
    </row>
    <row r="178">
      <c r="A178" s="13"/>
      <c r="B178" s="6"/>
      <c r="C178" s="6"/>
      <c r="D178" s="6"/>
      <c r="E178" s="7"/>
      <c r="F178" s="6"/>
      <c r="G178" s="6"/>
      <c r="H178" s="8" t="str">
        <f t="shared" si="1"/>
        <v/>
      </c>
      <c r="I178" s="8" t="str">
        <f t="shared" si="2"/>
        <v/>
      </c>
      <c r="J178" s="14"/>
      <c r="L178" s="8" t="str">
        <f t="shared" si="3"/>
        <v/>
      </c>
      <c r="M178" s="10" t="str">
        <f>IF(COUNTA(A178:G178,J178:K178)=0,"",IF(AND(ISNUMBER(A178),A178&gt;0,B178&lt;&gt;"",COUNTIFS(Cartoes!$A$2:$A$50,B178,Cartoes!$H$2:$H$50,"OK")=1,C178&lt;&gt;"",D178&lt;&gt;"",ISNUMBER(E178),E178&gt;0,ISNUMBER(F178),F178&gt;=1,F178=INT(F178),ISNUMBER(G178),G178&gt;=1,G178&lt;=F178,G178=INT(G178),OR(J178="Pendente",J178="Pago",J178="Cancelado")),"OK","Revisar dados"))</f>
        <v/>
      </c>
    </row>
    <row r="179">
      <c r="A179" s="13"/>
      <c r="B179" s="6"/>
      <c r="C179" s="6"/>
      <c r="D179" s="6"/>
      <c r="E179" s="7"/>
      <c r="F179" s="6"/>
      <c r="G179" s="6"/>
      <c r="H179" s="8" t="str">
        <f t="shared" si="1"/>
        <v/>
      </c>
      <c r="I179" s="8" t="str">
        <f t="shared" si="2"/>
        <v/>
      </c>
      <c r="J179" s="14"/>
      <c r="L179" s="8" t="str">
        <f t="shared" si="3"/>
        <v/>
      </c>
      <c r="M179" s="10" t="str">
        <f>IF(COUNTA(A179:G179,J179:K179)=0,"",IF(AND(ISNUMBER(A179),A179&gt;0,B179&lt;&gt;"",COUNTIFS(Cartoes!$A$2:$A$50,B179,Cartoes!$H$2:$H$50,"OK")=1,C179&lt;&gt;"",D179&lt;&gt;"",ISNUMBER(E179),E179&gt;0,ISNUMBER(F179),F179&gt;=1,F179=INT(F179),ISNUMBER(G179),G179&gt;=1,G179&lt;=F179,G179=INT(G179),OR(J179="Pendente",J179="Pago",J179="Cancelado")),"OK","Revisar dados"))</f>
        <v/>
      </c>
    </row>
    <row r="180">
      <c r="A180" s="13"/>
      <c r="B180" s="6"/>
      <c r="C180" s="6"/>
      <c r="D180" s="6"/>
      <c r="E180" s="7"/>
      <c r="F180" s="6"/>
      <c r="G180" s="6"/>
      <c r="H180" s="8" t="str">
        <f t="shared" si="1"/>
        <v/>
      </c>
      <c r="I180" s="8" t="str">
        <f t="shared" si="2"/>
        <v/>
      </c>
      <c r="J180" s="14"/>
      <c r="L180" s="8" t="str">
        <f t="shared" si="3"/>
        <v/>
      </c>
      <c r="M180" s="10" t="str">
        <f>IF(COUNTA(A180:G180,J180:K180)=0,"",IF(AND(ISNUMBER(A180),A180&gt;0,B180&lt;&gt;"",COUNTIFS(Cartoes!$A$2:$A$50,B180,Cartoes!$H$2:$H$50,"OK")=1,C180&lt;&gt;"",D180&lt;&gt;"",ISNUMBER(E180),E180&gt;0,ISNUMBER(F180),F180&gt;=1,F180=INT(F180),ISNUMBER(G180),G180&gt;=1,G180&lt;=F180,G180=INT(G180),OR(J180="Pendente",J180="Pago",J180="Cancelado")),"OK","Revisar dados"))</f>
        <v/>
      </c>
    </row>
    <row r="181">
      <c r="A181" s="13"/>
      <c r="B181" s="6"/>
      <c r="C181" s="6"/>
      <c r="D181" s="6"/>
      <c r="E181" s="7"/>
      <c r="F181" s="6"/>
      <c r="G181" s="6"/>
      <c r="H181" s="8" t="str">
        <f t="shared" si="1"/>
        <v/>
      </c>
      <c r="I181" s="8" t="str">
        <f t="shared" si="2"/>
        <v/>
      </c>
      <c r="J181" s="14"/>
      <c r="L181" s="8" t="str">
        <f t="shared" si="3"/>
        <v/>
      </c>
      <c r="M181" s="10" t="str">
        <f>IF(COUNTA(A181:G181,J181:K181)=0,"",IF(AND(ISNUMBER(A181),A181&gt;0,B181&lt;&gt;"",COUNTIFS(Cartoes!$A$2:$A$50,B181,Cartoes!$H$2:$H$50,"OK")=1,C181&lt;&gt;"",D181&lt;&gt;"",ISNUMBER(E181),E181&gt;0,ISNUMBER(F181),F181&gt;=1,F181=INT(F181),ISNUMBER(G181),G181&gt;=1,G181&lt;=F181,G181=INT(G181),OR(J181="Pendente",J181="Pago",J181="Cancelado")),"OK","Revisar dados"))</f>
        <v/>
      </c>
    </row>
    <row r="182">
      <c r="A182" s="13"/>
      <c r="B182" s="6"/>
      <c r="C182" s="6"/>
      <c r="D182" s="6"/>
      <c r="E182" s="7"/>
      <c r="F182" s="6"/>
      <c r="G182" s="6"/>
      <c r="H182" s="8" t="str">
        <f t="shared" si="1"/>
        <v/>
      </c>
      <c r="I182" s="8" t="str">
        <f t="shared" si="2"/>
        <v/>
      </c>
      <c r="J182" s="14"/>
      <c r="L182" s="8" t="str">
        <f t="shared" si="3"/>
        <v/>
      </c>
      <c r="M182" s="10" t="str">
        <f>IF(COUNTA(A182:G182,J182:K182)=0,"",IF(AND(ISNUMBER(A182),A182&gt;0,B182&lt;&gt;"",COUNTIFS(Cartoes!$A$2:$A$50,B182,Cartoes!$H$2:$H$50,"OK")=1,C182&lt;&gt;"",D182&lt;&gt;"",ISNUMBER(E182),E182&gt;0,ISNUMBER(F182),F182&gt;=1,F182=INT(F182),ISNUMBER(G182),G182&gt;=1,G182&lt;=F182,G182=INT(G182),OR(J182="Pendente",J182="Pago",J182="Cancelado")),"OK","Revisar dados"))</f>
        <v/>
      </c>
    </row>
    <row r="183">
      <c r="A183" s="13"/>
      <c r="B183" s="6"/>
      <c r="C183" s="6"/>
      <c r="D183" s="6"/>
      <c r="E183" s="7"/>
      <c r="F183" s="6"/>
      <c r="G183" s="6"/>
      <c r="H183" s="8" t="str">
        <f t="shared" si="1"/>
        <v/>
      </c>
      <c r="I183" s="8" t="str">
        <f t="shared" si="2"/>
        <v/>
      </c>
      <c r="J183" s="14"/>
      <c r="L183" s="8" t="str">
        <f t="shared" si="3"/>
        <v/>
      </c>
      <c r="M183" s="10" t="str">
        <f>IF(COUNTA(A183:G183,J183:K183)=0,"",IF(AND(ISNUMBER(A183),A183&gt;0,B183&lt;&gt;"",COUNTIFS(Cartoes!$A$2:$A$50,B183,Cartoes!$H$2:$H$50,"OK")=1,C183&lt;&gt;"",D183&lt;&gt;"",ISNUMBER(E183),E183&gt;0,ISNUMBER(F183),F183&gt;=1,F183=INT(F183),ISNUMBER(G183),G183&gt;=1,G183&lt;=F183,G183=INT(G183),OR(J183="Pendente",J183="Pago",J183="Cancelado")),"OK","Revisar dados"))</f>
        <v/>
      </c>
    </row>
    <row r="184">
      <c r="A184" s="13"/>
      <c r="B184" s="6"/>
      <c r="C184" s="6"/>
      <c r="D184" s="6"/>
      <c r="E184" s="7"/>
      <c r="F184" s="6"/>
      <c r="G184" s="6"/>
      <c r="H184" s="8" t="str">
        <f t="shared" si="1"/>
        <v/>
      </c>
      <c r="I184" s="8" t="str">
        <f t="shared" si="2"/>
        <v/>
      </c>
      <c r="J184" s="14"/>
      <c r="L184" s="8" t="str">
        <f t="shared" si="3"/>
        <v/>
      </c>
      <c r="M184" s="10" t="str">
        <f>IF(COUNTA(A184:G184,J184:K184)=0,"",IF(AND(ISNUMBER(A184),A184&gt;0,B184&lt;&gt;"",COUNTIFS(Cartoes!$A$2:$A$50,B184,Cartoes!$H$2:$H$50,"OK")=1,C184&lt;&gt;"",D184&lt;&gt;"",ISNUMBER(E184),E184&gt;0,ISNUMBER(F184),F184&gt;=1,F184=INT(F184),ISNUMBER(G184),G184&gt;=1,G184&lt;=F184,G184=INT(G184),OR(J184="Pendente",J184="Pago",J184="Cancelado")),"OK","Revisar dados"))</f>
        <v/>
      </c>
    </row>
    <row r="185">
      <c r="A185" s="13"/>
      <c r="B185" s="6"/>
      <c r="C185" s="6"/>
      <c r="D185" s="6"/>
      <c r="E185" s="7"/>
      <c r="F185" s="6"/>
      <c r="G185" s="6"/>
      <c r="H185" s="8" t="str">
        <f t="shared" si="1"/>
        <v/>
      </c>
      <c r="I185" s="8" t="str">
        <f t="shared" si="2"/>
        <v/>
      </c>
      <c r="J185" s="14"/>
      <c r="L185" s="8" t="str">
        <f t="shared" si="3"/>
        <v/>
      </c>
      <c r="M185" s="10" t="str">
        <f>IF(COUNTA(A185:G185,J185:K185)=0,"",IF(AND(ISNUMBER(A185),A185&gt;0,B185&lt;&gt;"",COUNTIFS(Cartoes!$A$2:$A$50,B185,Cartoes!$H$2:$H$50,"OK")=1,C185&lt;&gt;"",D185&lt;&gt;"",ISNUMBER(E185),E185&gt;0,ISNUMBER(F185),F185&gt;=1,F185=INT(F185),ISNUMBER(G185),G185&gt;=1,G185&lt;=F185,G185=INT(G185),OR(J185="Pendente",J185="Pago",J185="Cancelado")),"OK","Revisar dados"))</f>
        <v/>
      </c>
    </row>
    <row r="186">
      <c r="A186" s="13"/>
      <c r="B186" s="6"/>
      <c r="C186" s="6"/>
      <c r="D186" s="6"/>
      <c r="E186" s="7"/>
      <c r="F186" s="6"/>
      <c r="G186" s="6"/>
      <c r="H186" s="8" t="str">
        <f t="shared" si="1"/>
        <v/>
      </c>
      <c r="I186" s="8" t="str">
        <f t="shared" si="2"/>
        <v/>
      </c>
      <c r="J186" s="14"/>
      <c r="L186" s="8" t="str">
        <f t="shared" si="3"/>
        <v/>
      </c>
      <c r="M186" s="10" t="str">
        <f>IF(COUNTA(A186:G186,J186:K186)=0,"",IF(AND(ISNUMBER(A186),A186&gt;0,B186&lt;&gt;"",COUNTIFS(Cartoes!$A$2:$A$50,B186,Cartoes!$H$2:$H$50,"OK")=1,C186&lt;&gt;"",D186&lt;&gt;"",ISNUMBER(E186),E186&gt;0,ISNUMBER(F186),F186&gt;=1,F186=INT(F186),ISNUMBER(G186),G186&gt;=1,G186&lt;=F186,G186=INT(G186),OR(J186="Pendente",J186="Pago",J186="Cancelado")),"OK","Revisar dados"))</f>
        <v/>
      </c>
    </row>
    <row r="187">
      <c r="A187" s="13"/>
      <c r="B187" s="6"/>
      <c r="C187" s="6"/>
      <c r="D187" s="6"/>
      <c r="E187" s="7"/>
      <c r="F187" s="6"/>
      <c r="G187" s="6"/>
      <c r="H187" s="8" t="str">
        <f t="shared" si="1"/>
        <v/>
      </c>
      <c r="I187" s="8" t="str">
        <f t="shared" si="2"/>
        <v/>
      </c>
      <c r="J187" s="14"/>
      <c r="L187" s="8" t="str">
        <f t="shared" si="3"/>
        <v/>
      </c>
      <c r="M187" s="10" t="str">
        <f>IF(COUNTA(A187:G187,J187:K187)=0,"",IF(AND(ISNUMBER(A187),A187&gt;0,B187&lt;&gt;"",COUNTIFS(Cartoes!$A$2:$A$50,B187,Cartoes!$H$2:$H$50,"OK")=1,C187&lt;&gt;"",D187&lt;&gt;"",ISNUMBER(E187),E187&gt;0,ISNUMBER(F187),F187&gt;=1,F187=INT(F187),ISNUMBER(G187),G187&gt;=1,G187&lt;=F187,G187=INT(G187),OR(J187="Pendente",J187="Pago",J187="Cancelado")),"OK","Revisar dados"))</f>
        <v/>
      </c>
    </row>
    <row r="188">
      <c r="A188" s="13"/>
      <c r="B188" s="6"/>
      <c r="C188" s="6"/>
      <c r="D188" s="6"/>
      <c r="E188" s="7"/>
      <c r="F188" s="6"/>
      <c r="G188" s="6"/>
      <c r="H188" s="8" t="str">
        <f t="shared" si="1"/>
        <v/>
      </c>
      <c r="I188" s="8" t="str">
        <f t="shared" si="2"/>
        <v/>
      </c>
      <c r="J188" s="14"/>
      <c r="L188" s="8" t="str">
        <f t="shared" si="3"/>
        <v/>
      </c>
      <c r="M188" s="10" t="str">
        <f>IF(COUNTA(A188:G188,J188:K188)=0,"",IF(AND(ISNUMBER(A188),A188&gt;0,B188&lt;&gt;"",COUNTIFS(Cartoes!$A$2:$A$50,B188,Cartoes!$H$2:$H$50,"OK")=1,C188&lt;&gt;"",D188&lt;&gt;"",ISNUMBER(E188),E188&gt;0,ISNUMBER(F188),F188&gt;=1,F188=INT(F188),ISNUMBER(G188),G188&gt;=1,G188&lt;=F188,G188=INT(G188),OR(J188="Pendente",J188="Pago",J188="Cancelado")),"OK","Revisar dados"))</f>
        <v/>
      </c>
    </row>
    <row r="189">
      <c r="A189" s="13"/>
      <c r="B189" s="6"/>
      <c r="C189" s="6"/>
      <c r="D189" s="6"/>
      <c r="E189" s="7"/>
      <c r="F189" s="6"/>
      <c r="G189" s="6"/>
      <c r="H189" s="8" t="str">
        <f t="shared" si="1"/>
        <v/>
      </c>
      <c r="I189" s="8" t="str">
        <f t="shared" si="2"/>
        <v/>
      </c>
      <c r="J189" s="14"/>
      <c r="L189" s="8" t="str">
        <f t="shared" si="3"/>
        <v/>
      </c>
      <c r="M189" s="10" t="str">
        <f>IF(COUNTA(A189:G189,J189:K189)=0,"",IF(AND(ISNUMBER(A189),A189&gt;0,B189&lt;&gt;"",COUNTIFS(Cartoes!$A$2:$A$50,B189,Cartoes!$H$2:$H$50,"OK")=1,C189&lt;&gt;"",D189&lt;&gt;"",ISNUMBER(E189),E189&gt;0,ISNUMBER(F189),F189&gt;=1,F189=INT(F189),ISNUMBER(G189),G189&gt;=1,G189&lt;=F189,G189=INT(G189),OR(J189="Pendente",J189="Pago",J189="Cancelado")),"OK","Revisar dados"))</f>
        <v/>
      </c>
    </row>
    <row r="190">
      <c r="A190" s="13"/>
      <c r="B190" s="6"/>
      <c r="C190" s="6"/>
      <c r="D190" s="6"/>
      <c r="E190" s="7"/>
      <c r="F190" s="6"/>
      <c r="G190" s="6"/>
      <c r="H190" s="8" t="str">
        <f t="shared" si="1"/>
        <v/>
      </c>
      <c r="I190" s="8" t="str">
        <f t="shared" si="2"/>
        <v/>
      </c>
      <c r="J190" s="14"/>
      <c r="L190" s="8" t="str">
        <f t="shared" si="3"/>
        <v/>
      </c>
      <c r="M190" s="10" t="str">
        <f>IF(COUNTA(A190:G190,J190:K190)=0,"",IF(AND(ISNUMBER(A190),A190&gt;0,B190&lt;&gt;"",COUNTIFS(Cartoes!$A$2:$A$50,B190,Cartoes!$H$2:$H$50,"OK")=1,C190&lt;&gt;"",D190&lt;&gt;"",ISNUMBER(E190),E190&gt;0,ISNUMBER(F190),F190&gt;=1,F190=INT(F190),ISNUMBER(G190),G190&gt;=1,G190&lt;=F190,G190=INT(G190),OR(J190="Pendente",J190="Pago",J190="Cancelado")),"OK","Revisar dados"))</f>
        <v/>
      </c>
    </row>
    <row r="191">
      <c r="A191" s="13"/>
      <c r="B191" s="6"/>
      <c r="C191" s="6"/>
      <c r="D191" s="6"/>
      <c r="E191" s="7"/>
      <c r="F191" s="6"/>
      <c r="G191" s="6"/>
      <c r="H191" s="8" t="str">
        <f t="shared" si="1"/>
        <v/>
      </c>
      <c r="I191" s="8" t="str">
        <f t="shared" si="2"/>
        <v/>
      </c>
      <c r="J191" s="14"/>
      <c r="L191" s="8" t="str">
        <f t="shared" si="3"/>
        <v/>
      </c>
      <c r="M191" s="10" t="str">
        <f>IF(COUNTA(A191:G191,J191:K191)=0,"",IF(AND(ISNUMBER(A191),A191&gt;0,B191&lt;&gt;"",COUNTIFS(Cartoes!$A$2:$A$50,B191,Cartoes!$H$2:$H$50,"OK")=1,C191&lt;&gt;"",D191&lt;&gt;"",ISNUMBER(E191),E191&gt;0,ISNUMBER(F191),F191&gt;=1,F191=INT(F191),ISNUMBER(G191),G191&gt;=1,G191&lt;=F191,G191=INT(G191),OR(J191="Pendente",J191="Pago",J191="Cancelado")),"OK","Revisar dados"))</f>
        <v/>
      </c>
    </row>
    <row r="192">
      <c r="A192" s="13"/>
      <c r="B192" s="6"/>
      <c r="C192" s="6"/>
      <c r="D192" s="6"/>
      <c r="E192" s="7"/>
      <c r="F192" s="6"/>
      <c r="G192" s="6"/>
      <c r="H192" s="8" t="str">
        <f t="shared" si="1"/>
        <v/>
      </c>
      <c r="I192" s="8" t="str">
        <f t="shared" si="2"/>
        <v/>
      </c>
      <c r="J192" s="14"/>
      <c r="L192" s="8" t="str">
        <f t="shared" si="3"/>
        <v/>
      </c>
      <c r="M192" s="10" t="str">
        <f>IF(COUNTA(A192:G192,J192:K192)=0,"",IF(AND(ISNUMBER(A192),A192&gt;0,B192&lt;&gt;"",COUNTIFS(Cartoes!$A$2:$A$50,B192,Cartoes!$H$2:$H$50,"OK")=1,C192&lt;&gt;"",D192&lt;&gt;"",ISNUMBER(E192),E192&gt;0,ISNUMBER(F192),F192&gt;=1,F192=INT(F192),ISNUMBER(G192),G192&gt;=1,G192&lt;=F192,G192=INT(G192),OR(J192="Pendente",J192="Pago",J192="Cancelado")),"OK","Revisar dados"))</f>
        <v/>
      </c>
    </row>
    <row r="193">
      <c r="A193" s="13"/>
      <c r="B193" s="6"/>
      <c r="C193" s="6"/>
      <c r="D193" s="6"/>
      <c r="E193" s="7"/>
      <c r="F193" s="6"/>
      <c r="G193" s="6"/>
      <c r="H193" s="8" t="str">
        <f t="shared" si="1"/>
        <v/>
      </c>
      <c r="I193" s="8" t="str">
        <f t="shared" si="2"/>
        <v/>
      </c>
      <c r="J193" s="14"/>
      <c r="L193" s="8" t="str">
        <f t="shared" si="3"/>
        <v/>
      </c>
      <c r="M193" s="10" t="str">
        <f>IF(COUNTA(A193:G193,J193:K193)=0,"",IF(AND(ISNUMBER(A193),A193&gt;0,B193&lt;&gt;"",COUNTIFS(Cartoes!$A$2:$A$50,B193,Cartoes!$H$2:$H$50,"OK")=1,C193&lt;&gt;"",D193&lt;&gt;"",ISNUMBER(E193),E193&gt;0,ISNUMBER(F193),F193&gt;=1,F193=INT(F193),ISNUMBER(G193),G193&gt;=1,G193&lt;=F193,G193=INT(G193),OR(J193="Pendente",J193="Pago",J193="Cancelado")),"OK","Revisar dados"))</f>
        <v/>
      </c>
    </row>
    <row r="194">
      <c r="A194" s="13"/>
      <c r="B194" s="6"/>
      <c r="C194" s="6"/>
      <c r="D194" s="6"/>
      <c r="E194" s="7"/>
      <c r="F194" s="6"/>
      <c r="G194" s="6"/>
      <c r="H194" s="8" t="str">
        <f t="shared" si="1"/>
        <v/>
      </c>
      <c r="I194" s="8" t="str">
        <f t="shared" si="2"/>
        <v/>
      </c>
      <c r="J194" s="14"/>
      <c r="L194" s="8" t="str">
        <f t="shared" si="3"/>
        <v/>
      </c>
      <c r="M194" s="10" t="str">
        <f>IF(COUNTA(A194:G194,J194:K194)=0,"",IF(AND(ISNUMBER(A194),A194&gt;0,B194&lt;&gt;"",COUNTIFS(Cartoes!$A$2:$A$50,B194,Cartoes!$H$2:$H$50,"OK")=1,C194&lt;&gt;"",D194&lt;&gt;"",ISNUMBER(E194),E194&gt;0,ISNUMBER(F194),F194&gt;=1,F194=INT(F194),ISNUMBER(G194),G194&gt;=1,G194&lt;=F194,G194=INT(G194),OR(J194="Pendente",J194="Pago",J194="Cancelado")),"OK","Revisar dados"))</f>
        <v/>
      </c>
    </row>
    <row r="195">
      <c r="A195" s="13"/>
      <c r="B195" s="6"/>
      <c r="C195" s="6"/>
      <c r="D195" s="6"/>
      <c r="E195" s="7"/>
      <c r="F195" s="6"/>
      <c r="G195" s="6"/>
      <c r="H195" s="8" t="str">
        <f t="shared" si="1"/>
        <v/>
      </c>
      <c r="I195" s="8" t="str">
        <f t="shared" si="2"/>
        <v/>
      </c>
      <c r="J195" s="14"/>
      <c r="L195" s="8" t="str">
        <f t="shared" si="3"/>
        <v/>
      </c>
      <c r="M195" s="10" t="str">
        <f>IF(COUNTA(A195:G195,J195:K195)=0,"",IF(AND(ISNUMBER(A195),A195&gt;0,B195&lt;&gt;"",COUNTIFS(Cartoes!$A$2:$A$50,B195,Cartoes!$H$2:$H$50,"OK")=1,C195&lt;&gt;"",D195&lt;&gt;"",ISNUMBER(E195),E195&gt;0,ISNUMBER(F195),F195&gt;=1,F195=INT(F195),ISNUMBER(G195),G195&gt;=1,G195&lt;=F195,G195=INT(G195),OR(J195="Pendente",J195="Pago",J195="Cancelado")),"OK","Revisar dados"))</f>
        <v/>
      </c>
    </row>
    <row r="196">
      <c r="A196" s="13"/>
      <c r="B196" s="6"/>
      <c r="C196" s="6"/>
      <c r="D196" s="6"/>
      <c r="E196" s="7"/>
      <c r="F196" s="6"/>
      <c r="G196" s="6"/>
      <c r="H196" s="8" t="str">
        <f t="shared" si="1"/>
        <v/>
      </c>
      <c r="I196" s="8" t="str">
        <f t="shared" si="2"/>
        <v/>
      </c>
      <c r="J196" s="14"/>
      <c r="L196" s="8" t="str">
        <f t="shared" si="3"/>
        <v/>
      </c>
      <c r="M196" s="10" t="str">
        <f>IF(COUNTA(A196:G196,J196:K196)=0,"",IF(AND(ISNUMBER(A196),A196&gt;0,B196&lt;&gt;"",COUNTIFS(Cartoes!$A$2:$A$50,B196,Cartoes!$H$2:$H$50,"OK")=1,C196&lt;&gt;"",D196&lt;&gt;"",ISNUMBER(E196),E196&gt;0,ISNUMBER(F196),F196&gt;=1,F196=INT(F196),ISNUMBER(G196),G196&gt;=1,G196&lt;=F196,G196=INT(G196),OR(J196="Pendente",J196="Pago",J196="Cancelado")),"OK","Revisar dados"))</f>
        <v/>
      </c>
    </row>
    <row r="197">
      <c r="A197" s="13"/>
      <c r="B197" s="6"/>
      <c r="C197" s="6"/>
      <c r="D197" s="6"/>
      <c r="E197" s="7"/>
      <c r="F197" s="6"/>
      <c r="G197" s="6"/>
      <c r="H197" s="8" t="str">
        <f t="shared" si="1"/>
        <v/>
      </c>
      <c r="I197" s="8" t="str">
        <f t="shared" si="2"/>
        <v/>
      </c>
      <c r="J197" s="14"/>
      <c r="L197" s="8" t="str">
        <f t="shared" si="3"/>
        <v/>
      </c>
      <c r="M197" s="10" t="str">
        <f>IF(COUNTA(A197:G197,J197:K197)=0,"",IF(AND(ISNUMBER(A197),A197&gt;0,B197&lt;&gt;"",COUNTIFS(Cartoes!$A$2:$A$50,B197,Cartoes!$H$2:$H$50,"OK")=1,C197&lt;&gt;"",D197&lt;&gt;"",ISNUMBER(E197),E197&gt;0,ISNUMBER(F197),F197&gt;=1,F197=INT(F197),ISNUMBER(G197),G197&gt;=1,G197&lt;=F197,G197=INT(G197),OR(J197="Pendente",J197="Pago",J197="Cancelado")),"OK","Revisar dados"))</f>
        <v/>
      </c>
    </row>
    <row r="198">
      <c r="A198" s="13"/>
      <c r="B198" s="6"/>
      <c r="C198" s="6"/>
      <c r="D198" s="6"/>
      <c r="E198" s="7"/>
      <c r="F198" s="6"/>
      <c r="G198" s="6"/>
      <c r="H198" s="8" t="str">
        <f t="shared" si="1"/>
        <v/>
      </c>
      <c r="I198" s="8" t="str">
        <f t="shared" si="2"/>
        <v/>
      </c>
      <c r="J198" s="14"/>
      <c r="L198" s="8" t="str">
        <f t="shared" si="3"/>
        <v/>
      </c>
      <c r="M198" s="10" t="str">
        <f>IF(COUNTA(A198:G198,J198:K198)=0,"",IF(AND(ISNUMBER(A198),A198&gt;0,B198&lt;&gt;"",COUNTIFS(Cartoes!$A$2:$A$50,B198,Cartoes!$H$2:$H$50,"OK")=1,C198&lt;&gt;"",D198&lt;&gt;"",ISNUMBER(E198),E198&gt;0,ISNUMBER(F198),F198&gt;=1,F198=INT(F198),ISNUMBER(G198),G198&gt;=1,G198&lt;=F198,G198=INT(G198),OR(J198="Pendente",J198="Pago",J198="Cancelado")),"OK","Revisar dados"))</f>
        <v/>
      </c>
    </row>
    <row r="199">
      <c r="A199" s="13"/>
      <c r="B199" s="6"/>
      <c r="C199" s="6"/>
      <c r="D199" s="6"/>
      <c r="E199" s="7"/>
      <c r="F199" s="6"/>
      <c r="G199" s="6"/>
      <c r="H199" s="8" t="str">
        <f t="shared" si="1"/>
        <v/>
      </c>
      <c r="I199" s="8" t="str">
        <f t="shared" si="2"/>
        <v/>
      </c>
      <c r="J199" s="14"/>
      <c r="L199" s="8" t="str">
        <f t="shared" si="3"/>
        <v/>
      </c>
      <c r="M199" s="10" t="str">
        <f>IF(COUNTA(A199:G199,J199:K199)=0,"",IF(AND(ISNUMBER(A199),A199&gt;0,B199&lt;&gt;"",COUNTIFS(Cartoes!$A$2:$A$50,B199,Cartoes!$H$2:$H$50,"OK")=1,C199&lt;&gt;"",D199&lt;&gt;"",ISNUMBER(E199),E199&gt;0,ISNUMBER(F199),F199&gt;=1,F199=INT(F199),ISNUMBER(G199),G199&gt;=1,G199&lt;=F199,G199=INT(G199),OR(J199="Pendente",J199="Pago",J199="Cancelado")),"OK","Revisar dados"))</f>
        <v/>
      </c>
    </row>
    <row r="200">
      <c r="A200" s="13"/>
      <c r="B200" s="6"/>
      <c r="C200" s="6"/>
      <c r="D200" s="6"/>
      <c r="E200" s="7"/>
      <c r="F200" s="6"/>
      <c r="G200" s="6"/>
      <c r="H200" s="8" t="str">
        <f t="shared" si="1"/>
        <v/>
      </c>
      <c r="I200" s="8" t="str">
        <f t="shared" si="2"/>
        <v/>
      </c>
      <c r="J200" s="14"/>
      <c r="L200" s="8" t="str">
        <f t="shared" si="3"/>
        <v/>
      </c>
      <c r="M200" s="10" t="str">
        <f>IF(COUNTA(A200:G200,J200:K200)=0,"",IF(AND(ISNUMBER(A200),A200&gt;0,B200&lt;&gt;"",COUNTIFS(Cartoes!$A$2:$A$50,B200,Cartoes!$H$2:$H$50,"OK")=1,C200&lt;&gt;"",D200&lt;&gt;"",ISNUMBER(E200),E200&gt;0,ISNUMBER(F200),F200&gt;=1,F200=INT(F200),ISNUMBER(G200),G200&gt;=1,G200&lt;=F200,G200=INT(G200),OR(J200="Pendente",J200="Pago",J200="Cancelado")),"OK","Revisar dados"))</f>
        <v/>
      </c>
    </row>
    <row r="201">
      <c r="A201" s="13"/>
      <c r="B201" s="6"/>
      <c r="C201" s="6"/>
      <c r="D201" s="6"/>
      <c r="E201" s="7"/>
      <c r="F201" s="6"/>
      <c r="G201" s="6"/>
      <c r="H201" s="8" t="str">
        <f t="shared" si="1"/>
        <v/>
      </c>
      <c r="I201" s="8" t="str">
        <f t="shared" si="2"/>
        <v/>
      </c>
      <c r="J201" s="14"/>
      <c r="L201" s="8" t="str">
        <f t="shared" si="3"/>
        <v/>
      </c>
      <c r="M201" s="10" t="str">
        <f>IF(COUNTA(A201:G201,J201:K201)=0,"",IF(AND(ISNUMBER(A201),A201&gt;0,B201&lt;&gt;"",COUNTIFS(Cartoes!$A$2:$A$50,B201,Cartoes!$H$2:$H$50,"OK")=1,C201&lt;&gt;"",D201&lt;&gt;"",ISNUMBER(E201),E201&gt;0,ISNUMBER(F201),F201&gt;=1,F201=INT(F201),ISNUMBER(G201),G201&gt;=1,G201&lt;=F201,G201=INT(G201),OR(J201="Pendente",J201="Pago",J201="Cancelado")),"OK","Revisar dados"))</f>
        <v/>
      </c>
    </row>
    <row r="202">
      <c r="A202" s="13"/>
      <c r="B202" s="6"/>
      <c r="C202" s="6"/>
      <c r="D202" s="6"/>
      <c r="E202" s="7"/>
      <c r="F202" s="6"/>
      <c r="G202" s="6"/>
      <c r="H202" s="8" t="str">
        <f t="shared" si="1"/>
        <v/>
      </c>
      <c r="I202" s="8" t="str">
        <f t="shared" si="2"/>
        <v/>
      </c>
      <c r="J202" s="14"/>
      <c r="L202" s="8" t="str">
        <f t="shared" si="3"/>
        <v/>
      </c>
      <c r="M202" s="10" t="str">
        <f>IF(COUNTA(A202:G202,J202:K202)=0,"",IF(AND(ISNUMBER(A202),A202&gt;0,B202&lt;&gt;"",COUNTIFS(Cartoes!$A$2:$A$50,B202,Cartoes!$H$2:$H$50,"OK")=1,C202&lt;&gt;"",D202&lt;&gt;"",ISNUMBER(E202),E202&gt;0,ISNUMBER(F202),F202&gt;=1,F202=INT(F202),ISNUMBER(G202),G202&gt;=1,G202&lt;=F202,G202=INT(G202),OR(J202="Pendente",J202="Pago",J202="Cancelado")),"OK","Revisar dados"))</f>
        <v/>
      </c>
    </row>
    <row r="203">
      <c r="A203" s="13"/>
      <c r="B203" s="6"/>
      <c r="C203" s="6"/>
      <c r="D203" s="6"/>
      <c r="E203" s="7"/>
      <c r="F203" s="6"/>
      <c r="G203" s="6"/>
      <c r="H203" s="8" t="str">
        <f t="shared" si="1"/>
        <v/>
      </c>
      <c r="I203" s="8" t="str">
        <f t="shared" si="2"/>
        <v/>
      </c>
      <c r="J203" s="14"/>
      <c r="L203" s="8" t="str">
        <f t="shared" si="3"/>
        <v/>
      </c>
      <c r="M203" s="10" t="str">
        <f>IF(COUNTA(A203:G203,J203:K203)=0,"",IF(AND(ISNUMBER(A203),A203&gt;0,B203&lt;&gt;"",COUNTIFS(Cartoes!$A$2:$A$50,B203,Cartoes!$H$2:$H$50,"OK")=1,C203&lt;&gt;"",D203&lt;&gt;"",ISNUMBER(E203),E203&gt;0,ISNUMBER(F203),F203&gt;=1,F203=INT(F203),ISNUMBER(G203),G203&gt;=1,G203&lt;=F203,G203=INT(G203),OR(J203="Pendente",J203="Pago",J203="Cancelado")),"OK","Revisar dados"))</f>
        <v/>
      </c>
    </row>
    <row r="204">
      <c r="A204" s="13"/>
      <c r="B204" s="6"/>
      <c r="C204" s="6"/>
      <c r="D204" s="6"/>
      <c r="E204" s="7"/>
      <c r="F204" s="6"/>
      <c r="G204" s="6"/>
      <c r="H204" s="8" t="str">
        <f t="shared" si="1"/>
        <v/>
      </c>
      <c r="I204" s="8" t="str">
        <f t="shared" si="2"/>
        <v/>
      </c>
      <c r="J204" s="14"/>
      <c r="L204" s="8" t="str">
        <f t="shared" si="3"/>
        <v/>
      </c>
      <c r="M204" s="10" t="str">
        <f>IF(COUNTA(A204:G204,J204:K204)=0,"",IF(AND(ISNUMBER(A204),A204&gt;0,B204&lt;&gt;"",COUNTIFS(Cartoes!$A$2:$A$50,B204,Cartoes!$H$2:$H$50,"OK")=1,C204&lt;&gt;"",D204&lt;&gt;"",ISNUMBER(E204),E204&gt;0,ISNUMBER(F204),F204&gt;=1,F204=INT(F204),ISNUMBER(G204),G204&gt;=1,G204&lt;=F204,G204=INT(G204),OR(J204="Pendente",J204="Pago",J204="Cancelado")),"OK","Revisar dados"))</f>
        <v/>
      </c>
    </row>
    <row r="205">
      <c r="A205" s="13"/>
      <c r="B205" s="6"/>
      <c r="C205" s="6"/>
      <c r="D205" s="6"/>
      <c r="E205" s="7"/>
      <c r="F205" s="6"/>
      <c r="G205" s="6"/>
      <c r="H205" s="8" t="str">
        <f t="shared" si="1"/>
        <v/>
      </c>
      <c r="I205" s="8" t="str">
        <f t="shared" si="2"/>
        <v/>
      </c>
      <c r="J205" s="14"/>
      <c r="L205" s="8" t="str">
        <f t="shared" si="3"/>
        <v/>
      </c>
      <c r="M205" s="10" t="str">
        <f>IF(COUNTA(A205:G205,J205:K205)=0,"",IF(AND(ISNUMBER(A205),A205&gt;0,B205&lt;&gt;"",COUNTIFS(Cartoes!$A$2:$A$50,B205,Cartoes!$H$2:$H$50,"OK")=1,C205&lt;&gt;"",D205&lt;&gt;"",ISNUMBER(E205),E205&gt;0,ISNUMBER(F205),F205&gt;=1,F205=INT(F205),ISNUMBER(G205),G205&gt;=1,G205&lt;=F205,G205=INT(G205),OR(J205="Pendente",J205="Pago",J205="Cancelado")),"OK","Revisar dados"))</f>
        <v/>
      </c>
    </row>
    <row r="206">
      <c r="A206" s="13"/>
      <c r="B206" s="6"/>
      <c r="C206" s="6"/>
      <c r="D206" s="6"/>
      <c r="E206" s="7"/>
      <c r="F206" s="6"/>
      <c r="G206" s="6"/>
      <c r="H206" s="8" t="str">
        <f t="shared" si="1"/>
        <v/>
      </c>
      <c r="I206" s="8" t="str">
        <f t="shared" si="2"/>
        <v/>
      </c>
      <c r="J206" s="14"/>
      <c r="L206" s="8" t="str">
        <f t="shared" si="3"/>
        <v/>
      </c>
      <c r="M206" s="10" t="str">
        <f>IF(COUNTA(A206:G206,J206:K206)=0,"",IF(AND(ISNUMBER(A206),A206&gt;0,B206&lt;&gt;"",COUNTIFS(Cartoes!$A$2:$A$50,B206,Cartoes!$H$2:$H$50,"OK")=1,C206&lt;&gt;"",D206&lt;&gt;"",ISNUMBER(E206),E206&gt;0,ISNUMBER(F206),F206&gt;=1,F206=INT(F206),ISNUMBER(G206),G206&gt;=1,G206&lt;=F206,G206=INT(G206),OR(J206="Pendente",J206="Pago",J206="Cancelado")),"OK","Revisar dados"))</f>
        <v/>
      </c>
    </row>
    <row r="207">
      <c r="A207" s="13"/>
      <c r="B207" s="6"/>
      <c r="C207" s="6"/>
      <c r="D207" s="6"/>
      <c r="E207" s="7"/>
      <c r="F207" s="6"/>
      <c r="G207" s="6"/>
      <c r="H207" s="8" t="str">
        <f t="shared" si="1"/>
        <v/>
      </c>
      <c r="I207" s="8" t="str">
        <f t="shared" si="2"/>
        <v/>
      </c>
      <c r="J207" s="14"/>
      <c r="L207" s="8" t="str">
        <f t="shared" si="3"/>
        <v/>
      </c>
      <c r="M207" s="10" t="str">
        <f>IF(COUNTA(A207:G207,J207:K207)=0,"",IF(AND(ISNUMBER(A207),A207&gt;0,B207&lt;&gt;"",COUNTIFS(Cartoes!$A$2:$A$50,B207,Cartoes!$H$2:$H$50,"OK")=1,C207&lt;&gt;"",D207&lt;&gt;"",ISNUMBER(E207),E207&gt;0,ISNUMBER(F207),F207&gt;=1,F207=INT(F207),ISNUMBER(G207),G207&gt;=1,G207&lt;=F207,G207=INT(G207),OR(J207="Pendente",J207="Pago",J207="Cancelado")),"OK","Revisar dados"))</f>
        <v/>
      </c>
    </row>
    <row r="208">
      <c r="A208" s="13"/>
      <c r="B208" s="6"/>
      <c r="C208" s="6"/>
      <c r="D208" s="6"/>
      <c r="E208" s="7"/>
      <c r="F208" s="6"/>
      <c r="G208" s="6"/>
      <c r="H208" s="8" t="str">
        <f t="shared" si="1"/>
        <v/>
      </c>
      <c r="I208" s="8" t="str">
        <f t="shared" si="2"/>
        <v/>
      </c>
      <c r="J208" s="14"/>
      <c r="L208" s="8" t="str">
        <f t="shared" si="3"/>
        <v/>
      </c>
      <c r="M208" s="10" t="str">
        <f>IF(COUNTA(A208:G208,J208:K208)=0,"",IF(AND(ISNUMBER(A208),A208&gt;0,B208&lt;&gt;"",COUNTIFS(Cartoes!$A$2:$A$50,B208,Cartoes!$H$2:$H$50,"OK")=1,C208&lt;&gt;"",D208&lt;&gt;"",ISNUMBER(E208),E208&gt;0,ISNUMBER(F208),F208&gt;=1,F208=INT(F208),ISNUMBER(G208),G208&gt;=1,G208&lt;=F208,G208=INT(G208),OR(J208="Pendente",J208="Pago",J208="Cancelado")),"OK","Revisar dados"))</f>
        <v/>
      </c>
    </row>
    <row r="209">
      <c r="A209" s="13"/>
      <c r="B209" s="6"/>
      <c r="C209" s="6"/>
      <c r="D209" s="6"/>
      <c r="E209" s="7"/>
      <c r="F209" s="6"/>
      <c r="G209" s="6"/>
      <c r="H209" s="8" t="str">
        <f t="shared" si="1"/>
        <v/>
      </c>
      <c r="I209" s="8" t="str">
        <f t="shared" si="2"/>
        <v/>
      </c>
      <c r="J209" s="14"/>
      <c r="L209" s="8" t="str">
        <f t="shared" si="3"/>
        <v/>
      </c>
      <c r="M209" s="10" t="str">
        <f>IF(COUNTA(A209:G209,J209:K209)=0,"",IF(AND(ISNUMBER(A209),A209&gt;0,B209&lt;&gt;"",COUNTIFS(Cartoes!$A$2:$A$50,B209,Cartoes!$H$2:$H$50,"OK")=1,C209&lt;&gt;"",D209&lt;&gt;"",ISNUMBER(E209),E209&gt;0,ISNUMBER(F209),F209&gt;=1,F209=INT(F209),ISNUMBER(G209),G209&gt;=1,G209&lt;=F209,G209=INT(G209),OR(J209="Pendente",J209="Pago",J209="Cancelado")),"OK","Revisar dados"))</f>
        <v/>
      </c>
    </row>
    <row r="210">
      <c r="A210" s="13"/>
      <c r="B210" s="6"/>
      <c r="C210" s="6"/>
      <c r="D210" s="6"/>
      <c r="E210" s="7"/>
      <c r="F210" s="6"/>
      <c r="G210" s="6"/>
      <c r="H210" s="8" t="str">
        <f t="shared" si="1"/>
        <v/>
      </c>
      <c r="I210" s="8" t="str">
        <f t="shared" si="2"/>
        <v/>
      </c>
      <c r="J210" s="14"/>
      <c r="L210" s="8" t="str">
        <f t="shared" si="3"/>
        <v/>
      </c>
      <c r="M210" s="10" t="str">
        <f>IF(COUNTA(A210:G210,J210:K210)=0,"",IF(AND(ISNUMBER(A210),A210&gt;0,B210&lt;&gt;"",COUNTIFS(Cartoes!$A$2:$A$50,B210,Cartoes!$H$2:$H$50,"OK")=1,C210&lt;&gt;"",D210&lt;&gt;"",ISNUMBER(E210),E210&gt;0,ISNUMBER(F210),F210&gt;=1,F210=INT(F210),ISNUMBER(G210),G210&gt;=1,G210&lt;=F210,G210=INT(G210),OR(J210="Pendente",J210="Pago",J210="Cancelado")),"OK","Revisar dados"))</f>
        <v/>
      </c>
    </row>
    <row r="211">
      <c r="A211" s="13"/>
      <c r="B211" s="6"/>
      <c r="C211" s="6"/>
      <c r="D211" s="6"/>
      <c r="E211" s="7"/>
      <c r="F211" s="6"/>
      <c r="G211" s="6"/>
      <c r="H211" s="8" t="str">
        <f t="shared" si="1"/>
        <v/>
      </c>
      <c r="I211" s="8" t="str">
        <f t="shared" si="2"/>
        <v/>
      </c>
      <c r="J211" s="14"/>
      <c r="L211" s="8" t="str">
        <f t="shared" si="3"/>
        <v/>
      </c>
      <c r="M211" s="10" t="str">
        <f>IF(COUNTA(A211:G211,J211:K211)=0,"",IF(AND(ISNUMBER(A211),A211&gt;0,B211&lt;&gt;"",COUNTIFS(Cartoes!$A$2:$A$50,B211,Cartoes!$H$2:$H$50,"OK")=1,C211&lt;&gt;"",D211&lt;&gt;"",ISNUMBER(E211),E211&gt;0,ISNUMBER(F211),F211&gt;=1,F211=INT(F211),ISNUMBER(G211),G211&gt;=1,G211&lt;=F211,G211=INT(G211),OR(J211="Pendente",J211="Pago",J211="Cancelado")),"OK","Revisar dados"))</f>
        <v/>
      </c>
    </row>
    <row r="212">
      <c r="A212" s="13"/>
      <c r="B212" s="6"/>
      <c r="C212" s="6"/>
      <c r="D212" s="6"/>
      <c r="E212" s="7"/>
      <c r="F212" s="6"/>
      <c r="G212" s="6"/>
      <c r="H212" s="8" t="str">
        <f t="shared" si="1"/>
        <v/>
      </c>
      <c r="I212" s="8" t="str">
        <f t="shared" si="2"/>
        <v/>
      </c>
      <c r="J212" s="14"/>
      <c r="L212" s="8" t="str">
        <f t="shared" si="3"/>
        <v/>
      </c>
      <c r="M212" s="10" t="str">
        <f>IF(COUNTA(A212:G212,J212:K212)=0,"",IF(AND(ISNUMBER(A212),A212&gt;0,B212&lt;&gt;"",COUNTIFS(Cartoes!$A$2:$A$50,B212,Cartoes!$H$2:$H$50,"OK")=1,C212&lt;&gt;"",D212&lt;&gt;"",ISNUMBER(E212),E212&gt;0,ISNUMBER(F212),F212&gt;=1,F212=INT(F212),ISNUMBER(G212),G212&gt;=1,G212&lt;=F212,G212=INT(G212),OR(J212="Pendente",J212="Pago",J212="Cancelado")),"OK","Revisar dados"))</f>
        <v/>
      </c>
    </row>
    <row r="213">
      <c r="A213" s="13"/>
      <c r="B213" s="6"/>
      <c r="C213" s="6"/>
      <c r="D213" s="6"/>
      <c r="E213" s="7"/>
      <c r="F213" s="6"/>
      <c r="G213" s="6"/>
      <c r="H213" s="8" t="str">
        <f t="shared" si="1"/>
        <v/>
      </c>
      <c r="I213" s="8" t="str">
        <f t="shared" si="2"/>
        <v/>
      </c>
      <c r="J213" s="14"/>
      <c r="L213" s="8" t="str">
        <f t="shared" si="3"/>
        <v/>
      </c>
      <c r="M213" s="10" t="str">
        <f>IF(COUNTA(A213:G213,J213:K213)=0,"",IF(AND(ISNUMBER(A213),A213&gt;0,B213&lt;&gt;"",COUNTIFS(Cartoes!$A$2:$A$50,B213,Cartoes!$H$2:$H$50,"OK")=1,C213&lt;&gt;"",D213&lt;&gt;"",ISNUMBER(E213),E213&gt;0,ISNUMBER(F213),F213&gt;=1,F213=INT(F213),ISNUMBER(G213),G213&gt;=1,G213&lt;=F213,G213=INT(G213),OR(J213="Pendente",J213="Pago",J213="Cancelado")),"OK","Revisar dados"))</f>
        <v/>
      </c>
    </row>
    <row r="214">
      <c r="A214" s="13"/>
      <c r="B214" s="6"/>
      <c r="C214" s="6"/>
      <c r="D214" s="6"/>
      <c r="E214" s="7"/>
      <c r="F214" s="6"/>
      <c r="G214" s="6"/>
      <c r="H214" s="8" t="str">
        <f t="shared" si="1"/>
        <v/>
      </c>
      <c r="I214" s="8" t="str">
        <f t="shared" si="2"/>
        <v/>
      </c>
      <c r="J214" s="14"/>
      <c r="L214" s="8" t="str">
        <f t="shared" si="3"/>
        <v/>
      </c>
      <c r="M214" s="10" t="str">
        <f>IF(COUNTA(A214:G214,J214:K214)=0,"",IF(AND(ISNUMBER(A214),A214&gt;0,B214&lt;&gt;"",COUNTIFS(Cartoes!$A$2:$A$50,B214,Cartoes!$H$2:$H$50,"OK")=1,C214&lt;&gt;"",D214&lt;&gt;"",ISNUMBER(E214),E214&gt;0,ISNUMBER(F214),F214&gt;=1,F214=INT(F214),ISNUMBER(G214),G214&gt;=1,G214&lt;=F214,G214=INT(G214),OR(J214="Pendente",J214="Pago",J214="Cancelado")),"OK","Revisar dados"))</f>
        <v/>
      </c>
    </row>
    <row r="215">
      <c r="A215" s="13"/>
      <c r="B215" s="6"/>
      <c r="C215" s="6"/>
      <c r="D215" s="6"/>
      <c r="E215" s="7"/>
      <c r="F215" s="6"/>
      <c r="G215" s="6"/>
      <c r="H215" s="8" t="str">
        <f t="shared" si="1"/>
        <v/>
      </c>
      <c r="I215" s="8" t="str">
        <f t="shared" si="2"/>
        <v/>
      </c>
      <c r="J215" s="14"/>
      <c r="L215" s="8" t="str">
        <f t="shared" si="3"/>
        <v/>
      </c>
      <c r="M215" s="10" t="str">
        <f>IF(COUNTA(A215:G215,J215:K215)=0,"",IF(AND(ISNUMBER(A215),A215&gt;0,B215&lt;&gt;"",COUNTIFS(Cartoes!$A$2:$A$50,B215,Cartoes!$H$2:$H$50,"OK")=1,C215&lt;&gt;"",D215&lt;&gt;"",ISNUMBER(E215),E215&gt;0,ISNUMBER(F215),F215&gt;=1,F215=INT(F215),ISNUMBER(G215),G215&gt;=1,G215&lt;=F215,G215=INT(G215),OR(J215="Pendente",J215="Pago",J215="Cancelado")),"OK","Revisar dados"))</f>
        <v/>
      </c>
    </row>
    <row r="216">
      <c r="A216" s="13"/>
      <c r="B216" s="6"/>
      <c r="C216" s="6"/>
      <c r="D216" s="6"/>
      <c r="E216" s="7"/>
      <c r="F216" s="6"/>
      <c r="G216" s="6"/>
      <c r="H216" s="8" t="str">
        <f t="shared" si="1"/>
        <v/>
      </c>
      <c r="I216" s="8" t="str">
        <f t="shared" si="2"/>
        <v/>
      </c>
      <c r="J216" s="14"/>
      <c r="L216" s="8" t="str">
        <f t="shared" si="3"/>
        <v/>
      </c>
      <c r="M216" s="10" t="str">
        <f>IF(COUNTA(A216:G216,J216:K216)=0,"",IF(AND(ISNUMBER(A216),A216&gt;0,B216&lt;&gt;"",COUNTIFS(Cartoes!$A$2:$A$50,B216,Cartoes!$H$2:$H$50,"OK")=1,C216&lt;&gt;"",D216&lt;&gt;"",ISNUMBER(E216),E216&gt;0,ISNUMBER(F216),F216&gt;=1,F216=INT(F216),ISNUMBER(G216),G216&gt;=1,G216&lt;=F216,G216=INT(G216),OR(J216="Pendente",J216="Pago",J216="Cancelado")),"OK","Revisar dados"))</f>
        <v/>
      </c>
    </row>
    <row r="217">
      <c r="A217" s="13"/>
      <c r="B217" s="6"/>
      <c r="C217" s="6"/>
      <c r="D217" s="6"/>
      <c r="E217" s="7"/>
      <c r="F217" s="6"/>
      <c r="G217" s="6"/>
      <c r="H217" s="8" t="str">
        <f t="shared" si="1"/>
        <v/>
      </c>
      <c r="I217" s="8" t="str">
        <f t="shared" si="2"/>
        <v/>
      </c>
      <c r="J217" s="14"/>
      <c r="L217" s="8" t="str">
        <f t="shared" si="3"/>
        <v/>
      </c>
      <c r="M217" s="10" t="str">
        <f>IF(COUNTA(A217:G217,J217:K217)=0,"",IF(AND(ISNUMBER(A217),A217&gt;0,B217&lt;&gt;"",COUNTIFS(Cartoes!$A$2:$A$50,B217,Cartoes!$H$2:$H$50,"OK")=1,C217&lt;&gt;"",D217&lt;&gt;"",ISNUMBER(E217),E217&gt;0,ISNUMBER(F217),F217&gt;=1,F217=INT(F217),ISNUMBER(G217),G217&gt;=1,G217&lt;=F217,G217=INT(G217),OR(J217="Pendente",J217="Pago",J217="Cancelado")),"OK","Revisar dados"))</f>
        <v/>
      </c>
    </row>
    <row r="218">
      <c r="A218" s="13"/>
      <c r="B218" s="6"/>
      <c r="C218" s="6"/>
      <c r="D218" s="6"/>
      <c r="E218" s="7"/>
      <c r="F218" s="6"/>
      <c r="G218" s="6"/>
      <c r="H218" s="8" t="str">
        <f t="shared" si="1"/>
        <v/>
      </c>
      <c r="I218" s="8" t="str">
        <f t="shared" si="2"/>
        <v/>
      </c>
      <c r="J218" s="14"/>
      <c r="L218" s="8" t="str">
        <f t="shared" si="3"/>
        <v/>
      </c>
      <c r="M218" s="10" t="str">
        <f>IF(COUNTA(A218:G218,J218:K218)=0,"",IF(AND(ISNUMBER(A218),A218&gt;0,B218&lt;&gt;"",COUNTIFS(Cartoes!$A$2:$A$50,B218,Cartoes!$H$2:$H$50,"OK")=1,C218&lt;&gt;"",D218&lt;&gt;"",ISNUMBER(E218),E218&gt;0,ISNUMBER(F218),F218&gt;=1,F218=INT(F218),ISNUMBER(G218),G218&gt;=1,G218&lt;=F218,G218=INT(G218),OR(J218="Pendente",J218="Pago",J218="Cancelado")),"OK","Revisar dados"))</f>
        <v/>
      </c>
    </row>
    <row r="219">
      <c r="A219" s="13"/>
      <c r="B219" s="6"/>
      <c r="C219" s="6"/>
      <c r="D219" s="6"/>
      <c r="E219" s="7"/>
      <c r="F219" s="6"/>
      <c r="G219" s="6"/>
      <c r="H219" s="8" t="str">
        <f t="shared" si="1"/>
        <v/>
      </c>
      <c r="I219" s="8" t="str">
        <f t="shared" si="2"/>
        <v/>
      </c>
      <c r="J219" s="14"/>
      <c r="L219" s="8" t="str">
        <f t="shared" si="3"/>
        <v/>
      </c>
      <c r="M219" s="10" t="str">
        <f>IF(COUNTA(A219:G219,J219:K219)=0,"",IF(AND(ISNUMBER(A219),A219&gt;0,B219&lt;&gt;"",COUNTIFS(Cartoes!$A$2:$A$50,B219,Cartoes!$H$2:$H$50,"OK")=1,C219&lt;&gt;"",D219&lt;&gt;"",ISNUMBER(E219),E219&gt;0,ISNUMBER(F219),F219&gt;=1,F219=INT(F219),ISNUMBER(G219),G219&gt;=1,G219&lt;=F219,G219=INT(G219),OR(J219="Pendente",J219="Pago",J219="Cancelado")),"OK","Revisar dados"))</f>
        <v/>
      </c>
    </row>
    <row r="220">
      <c r="A220" s="13"/>
      <c r="B220" s="6"/>
      <c r="C220" s="6"/>
      <c r="D220" s="6"/>
      <c r="E220" s="7"/>
      <c r="F220" s="6"/>
      <c r="G220" s="6"/>
      <c r="H220" s="8" t="str">
        <f t="shared" si="1"/>
        <v/>
      </c>
      <c r="I220" s="8" t="str">
        <f t="shared" si="2"/>
        <v/>
      </c>
      <c r="J220" s="14"/>
      <c r="L220" s="8" t="str">
        <f t="shared" si="3"/>
        <v/>
      </c>
      <c r="M220" s="10" t="str">
        <f>IF(COUNTA(A220:G220,J220:K220)=0,"",IF(AND(ISNUMBER(A220),A220&gt;0,B220&lt;&gt;"",COUNTIFS(Cartoes!$A$2:$A$50,B220,Cartoes!$H$2:$H$50,"OK")=1,C220&lt;&gt;"",D220&lt;&gt;"",ISNUMBER(E220),E220&gt;0,ISNUMBER(F220),F220&gt;=1,F220=INT(F220),ISNUMBER(G220),G220&gt;=1,G220&lt;=F220,G220=INT(G220),OR(J220="Pendente",J220="Pago",J220="Cancelado")),"OK","Revisar dados"))</f>
        <v/>
      </c>
    </row>
    <row r="221">
      <c r="A221" s="13"/>
      <c r="B221" s="6"/>
      <c r="C221" s="6"/>
      <c r="D221" s="6"/>
      <c r="E221" s="7"/>
      <c r="F221" s="6"/>
      <c r="G221" s="6"/>
      <c r="H221" s="8" t="str">
        <f t="shared" si="1"/>
        <v/>
      </c>
      <c r="I221" s="8" t="str">
        <f t="shared" si="2"/>
        <v/>
      </c>
      <c r="J221" s="14"/>
      <c r="L221" s="8" t="str">
        <f t="shared" si="3"/>
        <v/>
      </c>
      <c r="M221" s="10" t="str">
        <f>IF(COUNTA(A221:G221,J221:K221)=0,"",IF(AND(ISNUMBER(A221),A221&gt;0,B221&lt;&gt;"",COUNTIFS(Cartoes!$A$2:$A$50,B221,Cartoes!$H$2:$H$50,"OK")=1,C221&lt;&gt;"",D221&lt;&gt;"",ISNUMBER(E221),E221&gt;0,ISNUMBER(F221),F221&gt;=1,F221=INT(F221),ISNUMBER(G221),G221&gt;=1,G221&lt;=F221,G221=INT(G221),OR(J221="Pendente",J221="Pago",J221="Cancelado")),"OK","Revisar dados"))</f>
        <v/>
      </c>
    </row>
    <row r="222">
      <c r="A222" s="13"/>
      <c r="B222" s="6"/>
      <c r="C222" s="6"/>
      <c r="D222" s="6"/>
      <c r="E222" s="7"/>
      <c r="F222" s="6"/>
      <c r="G222" s="6"/>
      <c r="H222" s="8" t="str">
        <f t="shared" si="1"/>
        <v/>
      </c>
      <c r="I222" s="8" t="str">
        <f t="shared" si="2"/>
        <v/>
      </c>
      <c r="J222" s="14"/>
      <c r="L222" s="8" t="str">
        <f t="shared" si="3"/>
        <v/>
      </c>
      <c r="M222" s="10" t="str">
        <f>IF(COUNTA(A222:G222,J222:K222)=0,"",IF(AND(ISNUMBER(A222),A222&gt;0,B222&lt;&gt;"",COUNTIFS(Cartoes!$A$2:$A$50,B222,Cartoes!$H$2:$H$50,"OK")=1,C222&lt;&gt;"",D222&lt;&gt;"",ISNUMBER(E222),E222&gt;0,ISNUMBER(F222),F222&gt;=1,F222=INT(F222),ISNUMBER(G222),G222&gt;=1,G222&lt;=F222,G222=INT(G222),OR(J222="Pendente",J222="Pago",J222="Cancelado")),"OK","Revisar dados"))</f>
        <v/>
      </c>
    </row>
    <row r="223">
      <c r="A223" s="13"/>
      <c r="B223" s="6"/>
      <c r="C223" s="6"/>
      <c r="D223" s="6"/>
      <c r="E223" s="7"/>
      <c r="F223" s="6"/>
      <c r="G223" s="6"/>
      <c r="H223" s="8" t="str">
        <f t="shared" si="1"/>
        <v/>
      </c>
      <c r="I223" s="8" t="str">
        <f t="shared" si="2"/>
        <v/>
      </c>
      <c r="J223" s="14"/>
      <c r="L223" s="8" t="str">
        <f t="shared" si="3"/>
        <v/>
      </c>
      <c r="M223" s="10" t="str">
        <f>IF(COUNTA(A223:G223,J223:K223)=0,"",IF(AND(ISNUMBER(A223),A223&gt;0,B223&lt;&gt;"",COUNTIFS(Cartoes!$A$2:$A$50,B223,Cartoes!$H$2:$H$50,"OK")=1,C223&lt;&gt;"",D223&lt;&gt;"",ISNUMBER(E223),E223&gt;0,ISNUMBER(F223),F223&gt;=1,F223=INT(F223),ISNUMBER(G223),G223&gt;=1,G223&lt;=F223,G223=INT(G223),OR(J223="Pendente",J223="Pago",J223="Cancelado")),"OK","Revisar dados"))</f>
        <v/>
      </c>
    </row>
    <row r="224">
      <c r="A224" s="13"/>
      <c r="B224" s="6"/>
      <c r="C224" s="6"/>
      <c r="D224" s="6"/>
      <c r="E224" s="7"/>
      <c r="F224" s="6"/>
      <c r="G224" s="6"/>
      <c r="H224" s="8" t="str">
        <f t="shared" si="1"/>
        <v/>
      </c>
      <c r="I224" s="8" t="str">
        <f t="shared" si="2"/>
        <v/>
      </c>
      <c r="J224" s="14"/>
      <c r="L224" s="8" t="str">
        <f t="shared" si="3"/>
        <v/>
      </c>
      <c r="M224" s="10" t="str">
        <f>IF(COUNTA(A224:G224,J224:K224)=0,"",IF(AND(ISNUMBER(A224),A224&gt;0,B224&lt;&gt;"",COUNTIFS(Cartoes!$A$2:$A$50,B224,Cartoes!$H$2:$H$50,"OK")=1,C224&lt;&gt;"",D224&lt;&gt;"",ISNUMBER(E224),E224&gt;0,ISNUMBER(F224),F224&gt;=1,F224=INT(F224),ISNUMBER(G224),G224&gt;=1,G224&lt;=F224,G224=INT(G224),OR(J224="Pendente",J224="Pago",J224="Cancelado")),"OK","Revisar dados"))</f>
        <v/>
      </c>
    </row>
    <row r="225">
      <c r="A225" s="13"/>
      <c r="B225" s="6"/>
      <c r="C225" s="6"/>
      <c r="D225" s="6"/>
      <c r="E225" s="7"/>
      <c r="F225" s="6"/>
      <c r="G225" s="6"/>
      <c r="H225" s="8" t="str">
        <f t="shared" si="1"/>
        <v/>
      </c>
      <c r="I225" s="8" t="str">
        <f t="shared" si="2"/>
        <v/>
      </c>
      <c r="J225" s="14"/>
      <c r="L225" s="8" t="str">
        <f t="shared" si="3"/>
        <v/>
      </c>
      <c r="M225" s="10" t="str">
        <f>IF(COUNTA(A225:G225,J225:K225)=0,"",IF(AND(ISNUMBER(A225),A225&gt;0,B225&lt;&gt;"",COUNTIFS(Cartoes!$A$2:$A$50,B225,Cartoes!$H$2:$H$50,"OK")=1,C225&lt;&gt;"",D225&lt;&gt;"",ISNUMBER(E225),E225&gt;0,ISNUMBER(F225),F225&gt;=1,F225=INT(F225),ISNUMBER(G225),G225&gt;=1,G225&lt;=F225,G225=INT(G225),OR(J225="Pendente",J225="Pago",J225="Cancelado")),"OK","Revisar dados"))</f>
        <v/>
      </c>
    </row>
    <row r="226">
      <c r="A226" s="13"/>
      <c r="B226" s="6"/>
      <c r="C226" s="6"/>
      <c r="D226" s="6"/>
      <c r="E226" s="7"/>
      <c r="F226" s="6"/>
      <c r="G226" s="6"/>
      <c r="H226" s="8" t="str">
        <f t="shared" si="1"/>
        <v/>
      </c>
      <c r="I226" s="8" t="str">
        <f t="shared" si="2"/>
        <v/>
      </c>
      <c r="J226" s="14"/>
      <c r="L226" s="8" t="str">
        <f t="shared" si="3"/>
        <v/>
      </c>
      <c r="M226" s="10" t="str">
        <f>IF(COUNTA(A226:G226,J226:K226)=0,"",IF(AND(ISNUMBER(A226),A226&gt;0,B226&lt;&gt;"",COUNTIFS(Cartoes!$A$2:$A$50,B226,Cartoes!$H$2:$H$50,"OK")=1,C226&lt;&gt;"",D226&lt;&gt;"",ISNUMBER(E226),E226&gt;0,ISNUMBER(F226),F226&gt;=1,F226=INT(F226),ISNUMBER(G226),G226&gt;=1,G226&lt;=F226,G226=INT(G226),OR(J226="Pendente",J226="Pago",J226="Cancelado")),"OK","Revisar dados"))</f>
        <v/>
      </c>
    </row>
    <row r="227">
      <c r="A227" s="13"/>
      <c r="B227" s="6"/>
      <c r="C227" s="6"/>
      <c r="D227" s="6"/>
      <c r="E227" s="7"/>
      <c r="F227" s="6"/>
      <c r="G227" s="6"/>
      <c r="H227" s="8" t="str">
        <f t="shared" si="1"/>
        <v/>
      </c>
      <c r="I227" s="8" t="str">
        <f t="shared" si="2"/>
        <v/>
      </c>
      <c r="J227" s="14"/>
      <c r="L227" s="8" t="str">
        <f t="shared" si="3"/>
        <v/>
      </c>
      <c r="M227" s="10" t="str">
        <f>IF(COUNTA(A227:G227,J227:K227)=0,"",IF(AND(ISNUMBER(A227),A227&gt;0,B227&lt;&gt;"",COUNTIFS(Cartoes!$A$2:$A$50,B227,Cartoes!$H$2:$H$50,"OK")=1,C227&lt;&gt;"",D227&lt;&gt;"",ISNUMBER(E227),E227&gt;0,ISNUMBER(F227),F227&gt;=1,F227=INT(F227),ISNUMBER(G227),G227&gt;=1,G227&lt;=F227,G227=INT(G227),OR(J227="Pendente",J227="Pago",J227="Cancelado")),"OK","Revisar dados"))</f>
        <v/>
      </c>
    </row>
    <row r="228">
      <c r="A228" s="13"/>
      <c r="B228" s="6"/>
      <c r="C228" s="6"/>
      <c r="D228" s="6"/>
      <c r="E228" s="7"/>
      <c r="F228" s="6"/>
      <c r="G228" s="6"/>
      <c r="H228" s="8" t="str">
        <f t="shared" si="1"/>
        <v/>
      </c>
      <c r="I228" s="8" t="str">
        <f t="shared" si="2"/>
        <v/>
      </c>
      <c r="J228" s="14"/>
      <c r="L228" s="8" t="str">
        <f t="shared" si="3"/>
        <v/>
      </c>
      <c r="M228" s="10" t="str">
        <f>IF(COUNTA(A228:G228,J228:K228)=0,"",IF(AND(ISNUMBER(A228),A228&gt;0,B228&lt;&gt;"",COUNTIFS(Cartoes!$A$2:$A$50,B228,Cartoes!$H$2:$H$50,"OK")=1,C228&lt;&gt;"",D228&lt;&gt;"",ISNUMBER(E228),E228&gt;0,ISNUMBER(F228),F228&gt;=1,F228=INT(F228),ISNUMBER(G228),G228&gt;=1,G228&lt;=F228,G228=INT(G228),OR(J228="Pendente",J228="Pago",J228="Cancelado")),"OK","Revisar dados"))</f>
        <v/>
      </c>
    </row>
    <row r="229">
      <c r="A229" s="13"/>
      <c r="B229" s="6"/>
      <c r="C229" s="6"/>
      <c r="D229" s="6"/>
      <c r="E229" s="7"/>
      <c r="F229" s="6"/>
      <c r="G229" s="6"/>
      <c r="H229" s="8" t="str">
        <f t="shared" si="1"/>
        <v/>
      </c>
      <c r="I229" s="8" t="str">
        <f t="shared" si="2"/>
        <v/>
      </c>
      <c r="J229" s="14"/>
      <c r="L229" s="8" t="str">
        <f t="shared" si="3"/>
        <v/>
      </c>
      <c r="M229" s="10" t="str">
        <f>IF(COUNTA(A229:G229,J229:K229)=0,"",IF(AND(ISNUMBER(A229),A229&gt;0,B229&lt;&gt;"",COUNTIFS(Cartoes!$A$2:$A$50,B229,Cartoes!$H$2:$H$50,"OK")=1,C229&lt;&gt;"",D229&lt;&gt;"",ISNUMBER(E229),E229&gt;0,ISNUMBER(F229),F229&gt;=1,F229=INT(F229),ISNUMBER(G229),G229&gt;=1,G229&lt;=F229,G229=INT(G229),OR(J229="Pendente",J229="Pago",J229="Cancelado")),"OK","Revisar dados"))</f>
        <v/>
      </c>
    </row>
    <row r="230">
      <c r="A230" s="13"/>
      <c r="B230" s="6"/>
      <c r="C230" s="6"/>
      <c r="D230" s="6"/>
      <c r="E230" s="7"/>
      <c r="F230" s="6"/>
      <c r="G230" s="6"/>
      <c r="H230" s="8" t="str">
        <f t="shared" si="1"/>
        <v/>
      </c>
      <c r="I230" s="8" t="str">
        <f t="shared" si="2"/>
        <v/>
      </c>
      <c r="J230" s="14"/>
      <c r="L230" s="8" t="str">
        <f t="shared" si="3"/>
        <v/>
      </c>
      <c r="M230" s="10" t="str">
        <f>IF(COUNTA(A230:G230,J230:K230)=0,"",IF(AND(ISNUMBER(A230),A230&gt;0,B230&lt;&gt;"",COUNTIFS(Cartoes!$A$2:$A$50,B230,Cartoes!$H$2:$H$50,"OK")=1,C230&lt;&gt;"",D230&lt;&gt;"",ISNUMBER(E230),E230&gt;0,ISNUMBER(F230),F230&gt;=1,F230=INT(F230),ISNUMBER(G230),G230&gt;=1,G230&lt;=F230,G230=INT(G230),OR(J230="Pendente",J230="Pago",J230="Cancelado")),"OK","Revisar dados"))</f>
        <v/>
      </c>
    </row>
    <row r="231">
      <c r="A231" s="13"/>
      <c r="B231" s="6"/>
      <c r="C231" s="6"/>
      <c r="D231" s="6"/>
      <c r="E231" s="7"/>
      <c r="F231" s="6"/>
      <c r="G231" s="6"/>
      <c r="H231" s="8" t="str">
        <f t="shared" si="1"/>
        <v/>
      </c>
      <c r="I231" s="8" t="str">
        <f t="shared" si="2"/>
        <v/>
      </c>
      <c r="J231" s="14"/>
      <c r="L231" s="8" t="str">
        <f t="shared" si="3"/>
        <v/>
      </c>
      <c r="M231" s="10" t="str">
        <f>IF(COUNTA(A231:G231,J231:K231)=0,"",IF(AND(ISNUMBER(A231),A231&gt;0,B231&lt;&gt;"",COUNTIFS(Cartoes!$A$2:$A$50,B231,Cartoes!$H$2:$H$50,"OK")=1,C231&lt;&gt;"",D231&lt;&gt;"",ISNUMBER(E231),E231&gt;0,ISNUMBER(F231),F231&gt;=1,F231=INT(F231),ISNUMBER(G231),G231&gt;=1,G231&lt;=F231,G231=INT(G231),OR(J231="Pendente",J231="Pago",J231="Cancelado")),"OK","Revisar dados"))</f>
        <v/>
      </c>
    </row>
    <row r="232">
      <c r="A232" s="13"/>
      <c r="B232" s="6"/>
      <c r="C232" s="6"/>
      <c r="D232" s="6"/>
      <c r="E232" s="7"/>
      <c r="F232" s="6"/>
      <c r="G232" s="6"/>
      <c r="H232" s="8" t="str">
        <f t="shared" si="1"/>
        <v/>
      </c>
      <c r="I232" s="8" t="str">
        <f t="shared" si="2"/>
        <v/>
      </c>
      <c r="J232" s="14"/>
      <c r="L232" s="8" t="str">
        <f t="shared" si="3"/>
        <v/>
      </c>
      <c r="M232" s="10" t="str">
        <f>IF(COUNTA(A232:G232,J232:K232)=0,"",IF(AND(ISNUMBER(A232),A232&gt;0,B232&lt;&gt;"",COUNTIFS(Cartoes!$A$2:$A$50,B232,Cartoes!$H$2:$H$50,"OK")=1,C232&lt;&gt;"",D232&lt;&gt;"",ISNUMBER(E232),E232&gt;0,ISNUMBER(F232),F232&gt;=1,F232=INT(F232),ISNUMBER(G232),G232&gt;=1,G232&lt;=F232,G232=INT(G232),OR(J232="Pendente",J232="Pago",J232="Cancelado")),"OK","Revisar dados"))</f>
        <v/>
      </c>
    </row>
    <row r="233">
      <c r="A233" s="13"/>
      <c r="B233" s="6"/>
      <c r="C233" s="6"/>
      <c r="D233" s="6"/>
      <c r="E233" s="7"/>
      <c r="F233" s="6"/>
      <c r="G233" s="6"/>
      <c r="H233" s="8" t="str">
        <f t="shared" si="1"/>
        <v/>
      </c>
      <c r="I233" s="8" t="str">
        <f t="shared" si="2"/>
        <v/>
      </c>
      <c r="J233" s="14"/>
      <c r="L233" s="8" t="str">
        <f t="shared" si="3"/>
        <v/>
      </c>
      <c r="M233" s="10" t="str">
        <f>IF(COUNTA(A233:G233,J233:K233)=0,"",IF(AND(ISNUMBER(A233),A233&gt;0,B233&lt;&gt;"",COUNTIFS(Cartoes!$A$2:$A$50,B233,Cartoes!$H$2:$H$50,"OK")=1,C233&lt;&gt;"",D233&lt;&gt;"",ISNUMBER(E233),E233&gt;0,ISNUMBER(F233),F233&gt;=1,F233=INT(F233),ISNUMBER(G233),G233&gt;=1,G233&lt;=F233,G233=INT(G233),OR(J233="Pendente",J233="Pago",J233="Cancelado")),"OK","Revisar dados"))</f>
        <v/>
      </c>
    </row>
    <row r="234">
      <c r="A234" s="13"/>
      <c r="B234" s="6"/>
      <c r="C234" s="6"/>
      <c r="D234" s="6"/>
      <c r="E234" s="7"/>
      <c r="F234" s="6"/>
      <c r="G234" s="6"/>
      <c r="H234" s="8" t="str">
        <f t="shared" si="1"/>
        <v/>
      </c>
      <c r="I234" s="8" t="str">
        <f t="shared" si="2"/>
        <v/>
      </c>
      <c r="J234" s="14"/>
      <c r="L234" s="8" t="str">
        <f t="shared" si="3"/>
        <v/>
      </c>
      <c r="M234" s="10" t="str">
        <f>IF(COUNTA(A234:G234,J234:K234)=0,"",IF(AND(ISNUMBER(A234),A234&gt;0,B234&lt;&gt;"",COUNTIFS(Cartoes!$A$2:$A$50,B234,Cartoes!$H$2:$H$50,"OK")=1,C234&lt;&gt;"",D234&lt;&gt;"",ISNUMBER(E234),E234&gt;0,ISNUMBER(F234),F234&gt;=1,F234=INT(F234),ISNUMBER(G234),G234&gt;=1,G234&lt;=F234,G234=INT(G234),OR(J234="Pendente",J234="Pago",J234="Cancelado")),"OK","Revisar dados"))</f>
        <v/>
      </c>
    </row>
    <row r="235">
      <c r="A235" s="13"/>
      <c r="B235" s="6"/>
      <c r="C235" s="6"/>
      <c r="D235" s="6"/>
      <c r="E235" s="7"/>
      <c r="F235" s="6"/>
      <c r="G235" s="6"/>
      <c r="H235" s="8" t="str">
        <f t="shared" si="1"/>
        <v/>
      </c>
      <c r="I235" s="8" t="str">
        <f t="shared" si="2"/>
        <v/>
      </c>
      <c r="J235" s="14"/>
      <c r="L235" s="8" t="str">
        <f t="shared" si="3"/>
        <v/>
      </c>
      <c r="M235" s="10" t="str">
        <f>IF(COUNTA(A235:G235,J235:K235)=0,"",IF(AND(ISNUMBER(A235),A235&gt;0,B235&lt;&gt;"",COUNTIFS(Cartoes!$A$2:$A$50,B235,Cartoes!$H$2:$H$50,"OK")=1,C235&lt;&gt;"",D235&lt;&gt;"",ISNUMBER(E235),E235&gt;0,ISNUMBER(F235),F235&gt;=1,F235=INT(F235),ISNUMBER(G235),G235&gt;=1,G235&lt;=F235,G235=INT(G235),OR(J235="Pendente",J235="Pago",J235="Cancelado")),"OK","Revisar dados"))</f>
        <v/>
      </c>
    </row>
    <row r="236">
      <c r="A236" s="13"/>
      <c r="B236" s="6"/>
      <c r="C236" s="6"/>
      <c r="D236" s="6"/>
      <c r="E236" s="7"/>
      <c r="F236" s="6"/>
      <c r="G236" s="6"/>
      <c r="H236" s="8" t="str">
        <f t="shared" si="1"/>
        <v/>
      </c>
      <c r="I236" s="8" t="str">
        <f t="shared" si="2"/>
        <v/>
      </c>
      <c r="J236" s="14"/>
      <c r="L236" s="8" t="str">
        <f t="shared" si="3"/>
        <v/>
      </c>
      <c r="M236" s="10" t="str">
        <f>IF(COUNTA(A236:G236,J236:K236)=0,"",IF(AND(ISNUMBER(A236),A236&gt;0,B236&lt;&gt;"",COUNTIFS(Cartoes!$A$2:$A$50,B236,Cartoes!$H$2:$H$50,"OK")=1,C236&lt;&gt;"",D236&lt;&gt;"",ISNUMBER(E236),E236&gt;0,ISNUMBER(F236),F236&gt;=1,F236=INT(F236),ISNUMBER(G236),G236&gt;=1,G236&lt;=F236,G236=INT(G236),OR(J236="Pendente",J236="Pago",J236="Cancelado")),"OK","Revisar dados"))</f>
        <v/>
      </c>
    </row>
    <row r="237">
      <c r="A237" s="13"/>
      <c r="B237" s="6"/>
      <c r="C237" s="6"/>
      <c r="D237" s="6"/>
      <c r="E237" s="7"/>
      <c r="F237" s="6"/>
      <c r="G237" s="6"/>
      <c r="H237" s="8" t="str">
        <f t="shared" si="1"/>
        <v/>
      </c>
      <c r="I237" s="8" t="str">
        <f t="shared" si="2"/>
        <v/>
      </c>
      <c r="J237" s="14"/>
      <c r="L237" s="8" t="str">
        <f t="shared" si="3"/>
        <v/>
      </c>
      <c r="M237" s="10" t="str">
        <f>IF(COUNTA(A237:G237,J237:K237)=0,"",IF(AND(ISNUMBER(A237),A237&gt;0,B237&lt;&gt;"",COUNTIFS(Cartoes!$A$2:$A$50,B237,Cartoes!$H$2:$H$50,"OK")=1,C237&lt;&gt;"",D237&lt;&gt;"",ISNUMBER(E237),E237&gt;0,ISNUMBER(F237),F237&gt;=1,F237=INT(F237),ISNUMBER(G237),G237&gt;=1,G237&lt;=F237,G237=INT(G237),OR(J237="Pendente",J237="Pago",J237="Cancelado")),"OK","Revisar dados"))</f>
        <v/>
      </c>
    </row>
    <row r="238">
      <c r="A238" s="13"/>
      <c r="B238" s="6"/>
      <c r="C238" s="6"/>
      <c r="D238" s="6"/>
      <c r="E238" s="7"/>
      <c r="F238" s="6"/>
      <c r="G238" s="6"/>
      <c r="H238" s="8" t="str">
        <f t="shared" si="1"/>
        <v/>
      </c>
      <c r="I238" s="8" t="str">
        <f t="shared" si="2"/>
        <v/>
      </c>
      <c r="J238" s="14"/>
      <c r="L238" s="8" t="str">
        <f t="shared" si="3"/>
        <v/>
      </c>
      <c r="M238" s="10" t="str">
        <f>IF(COUNTA(A238:G238,J238:K238)=0,"",IF(AND(ISNUMBER(A238),A238&gt;0,B238&lt;&gt;"",COUNTIFS(Cartoes!$A$2:$A$50,B238,Cartoes!$H$2:$H$50,"OK")=1,C238&lt;&gt;"",D238&lt;&gt;"",ISNUMBER(E238),E238&gt;0,ISNUMBER(F238),F238&gt;=1,F238=INT(F238),ISNUMBER(G238),G238&gt;=1,G238&lt;=F238,G238=INT(G238),OR(J238="Pendente",J238="Pago",J238="Cancelado")),"OK","Revisar dados"))</f>
        <v/>
      </c>
    </row>
    <row r="239">
      <c r="A239" s="13"/>
      <c r="B239" s="6"/>
      <c r="C239" s="6"/>
      <c r="D239" s="6"/>
      <c r="E239" s="7"/>
      <c r="F239" s="6"/>
      <c r="G239" s="6"/>
      <c r="H239" s="8" t="str">
        <f t="shared" si="1"/>
        <v/>
      </c>
      <c r="I239" s="8" t="str">
        <f t="shared" si="2"/>
        <v/>
      </c>
      <c r="J239" s="14"/>
      <c r="L239" s="8" t="str">
        <f t="shared" si="3"/>
        <v/>
      </c>
      <c r="M239" s="10" t="str">
        <f>IF(COUNTA(A239:G239,J239:K239)=0,"",IF(AND(ISNUMBER(A239),A239&gt;0,B239&lt;&gt;"",COUNTIFS(Cartoes!$A$2:$A$50,B239,Cartoes!$H$2:$H$50,"OK")=1,C239&lt;&gt;"",D239&lt;&gt;"",ISNUMBER(E239),E239&gt;0,ISNUMBER(F239),F239&gt;=1,F239=INT(F239),ISNUMBER(G239),G239&gt;=1,G239&lt;=F239,G239=INT(G239),OR(J239="Pendente",J239="Pago",J239="Cancelado")),"OK","Revisar dados"))</f>
        <v/>
      </c>
    </row>
    <row r="240">
      <c r="A240" s="13"/>
      <c r="B240" s="6"/>
      <c r="C240" s="6"/>
      <c r="D240" s="6"/>
      <c r="E240" s="7"/>
      <c r="F240" s="6"/>
      <c r="G240" s="6"/>
      <c r="H240" s="8" t="str">
        <f t="shared" si="1"/>
        <v/>
      </c>
      <c r="I240" s="8" t="str">
        <f t="shared" si="2"/>
        <v/>
      </c>
      <c r="J240" s="14"/>
      <c r="L240" s="8" t="str">
        <f t="shared" si="3"/>
        <v/>
      </c>
      <c r="M240" s="10" t="str">
        <f>IF(COUNTA(A240:G240,J240:K240)=0,"",IF(AND(ISNUMBER(A240),A240&gt;0,B240&lt;&gt;"",COUNTIFS(Cartoes!$A$2:$A$50,B240,Cartoes!$H$2:$H$50,"OK")=1,C240&lt;&gt;"",D240&lt;&gt;"",ISNUMBER(E240),E240&gt;0,ISNUMBER(F240),F240&gt;=1,F240=INT(F240),ISNUMBER(G240),G240&gt;=1,G240&lt;=F240,G240=INT(G240),OR(J240="Pendente",J240="Pago",J240="Cancelado")),"OK","Revisar dados"))</f>
        <v/>
      </c>
    </row>
    <row r="241">
      <c r="A241" s="13"/>
      <c r="B241" s="6"/>
      <c r="C241" s="6"/>
      <c r="D241" s="6"/>
      <c r="E241" s="7"/>
      <c r="F241" s="6"/>
      <c r="G241" s="6"/>
      <c r="H241" s="8" t="str">
        <f t="shared" si="1"/>
        <v/>
      </c>
      <c r="I241" s="8" t="str">
        <f t="shared" si="2"/>
        <v/>
      </c>
      <c r="J241" s="14"/>
      <c r="L241" s="8" t="str">
        <f t="shared" si="3"/>
        <v/>
      </c>
      <c r="M241" s="10" t="str">
        <f>IF(COUNTA(A241:G241,J241:K241)=0,"",IF(AND(ISNUMBER(A241),A241&gt;0,B241&lt;&gt;"",COUNTIFS(Cartoes!$A$2:$A$50,B241,Cartoes!$H$2:$H$50,"OK")=1,C241&lt;&gt;"",D241&lt;&gt;"",ISNUMBER(E241),E241&gt;0,ISNUMBER(F241),F241&gt;=1,F241=INT(F241),ISNUMBER(G241),G241&gt;=1,G241&lt;=F241,G241=INT(G241),OR(J241="Pendente",J241="Pago",J241="Cancelado")),"OK","Revisar dados"))</f>
        <v/>
      </c>
    </row>
    <row r="242">
      <c r="A242" s="13"/>
      <c r="B242" s="6"/>
      <c r="C242" s="6"/>
      <c r="D242" s="6"/>
      <c r="E242" s="7"/>
      <c r="F242" s="6"/>
      <c r="G242" s="6"/>
      <c r="H242" s="8" t="str">
        <f t="shared" si="1"/>
        <v/>
      </c>
      <c r="I242" s="8" t="str">
        <f t="shared" si="2"/>
        <v/>
      </c>
      <c r="J242" s="14"/>
      <c r="L242" s="8" t="str">
        <f t="shared" si="3"/>
        <v/>
      </c>
      <c r="M242" s="10" t="str">
        <f>IF(COUNTA(A242:G242,J242:K242)=0,"",IF(AND(ISNUMBER(A242),A242&gt;0,B242&lt;&gt;"",COUNTIFS(Cartoes!$A$2:$A$50,B242,Cartoes!$H$2:$H$50,"OK")=1,C242&lt;&gt;"",D242&lt;&gt;"",ISNUMBER(E242),E242&gt;0,ISNUMBER(F242),F242&gt;=1,F242=INT(F242),ISNUMBER(G242),G242&gt;=1,G242&lt;=F242,G242=INT(G242),OR(J242="Pendente",J242="Pago",J242="Cancelado")),"OK","Revisar dados"))</f>
        <v/>
      </c>
    </row>
    <row r="243">
      <c r="A243" s="13"/>
      <c r="B243" s="6"/>
      <c r="C243" s="6"/>
      <c r="D243" s="6"/>
      <c r="E243" s="7"/>
      <c r="F243" s="6"/>
      <c r="G243" s="6"/>
      <c r="H243" s="8" t="str">
        <f t="shared" si="1"/>
        <v/>
      </c>
      <c r="I243" s="8" t="str">
        <f t="shared" si="2"/>
        <v/>
      </c>
      <c r="J243" s="14"/>
      <c r="L243" s="8" t="str">
        <f t="shared" si="3"/>
        <v/>
      </c>
      <c r="M243" s="10" t="str">
        <f>IF(COUNTA(A243:G243,J243:K243)=0,"",IF(AND(ISNUMBER(A243),A243&gt;0,B243&lt;&gt;"",COUNTIFS(Cartoes!$A$2:$A$50,B243,Cartoes!$H$2:$H$50,"OK")=1,C243&lt;&gt;"",D243&lt;&gt;"",ISNUMBER(E243),E243&gt;0,ISNUMBER(F243),F243&gt;=1,F243=INT(F243),ISNUMBER(G243),G243&gt;=1,G243&lt;=F243,G243=INT(G243),OR(J243="Pendente",J243="Pago",J243="Cancelado")),"OK","Revisar dados"))</f>
        <v/>
      </c>
    </row>
    <row r="244">
      <c r="A244" s="13"/>
      <c r="B244" s="6"/>
      <c r="C244" s="6"/>
      <c r="D244" s="6"/>
      <c r="E244" s="7"/>
      <c r="F244" s="6"/>
      <c r="G244" s="6"/>
      <c r="H244" s="8" t="str">
        <f t="shared" si="1"/>
        <v/>
      </c>
      <c r="I244" s="8" t="str">
        <f t="shared" si="2"/>
        <v/>
      </c>
      <c r="J244" s="14"/>
      <c r="L244" s="8" t="str">
        <f t="shared" si="3"/>
        <v/>
      </c>
      <c r="M244" s="10" t="str">
        <f>IF(COUNTA(A244:G244,J244:K244)=0,"",IF(AND(ISNUMBER(A244),A244&gt;0,B244&lt;&gt;"",COUNTIFS(Cartoes!$A$2:$A$50,B244,Cartoes!$H$2:$H$50,"OK")=1,C244&lt;&gt;"",D244&lt;&gt;"",ISNUMBER(E244),E244&gt;0,ISNUMBER(F244),F244&gt;=1,F244=INT(F244),ISNUMBER(G244),G244&gt;=1,G244&lt;=F244,G244=INT(G244),OR(J244="Pendente",J244="Pago",J244="Cancelado")),"OK","Revisar dados"))</f>
        <v/>
      </c>
    </row>
    <row r="245">
      <c r="A245" s="13"/>
      <c r="B245" s="6"/>
      <c r="C245" s="6"/>
      <c r="D245" s="6"/>
      <c r="E245" s="7"/>
      <c r="F245" s="6"/>
      <c r="G245" s="6"/>
      <c r="H245" s="8" t="str">
        <f t="shared" si="1"/>
        <v/>
      </c>
      <c r="I245" s="8" t="str">
        <f t="shared" si="2"/>
        <v/>
      </c>
      <c r="J245" s="14"/>
      <c r="L245" s="8" t="str">
        <f t="shared" si="3"/>
        <v/>
      </c>
      <c r="M245" s="10" t="str">
        <f>IF(COUNTA(A245:G245,J245:K245)=0,"",IF(AND(ISNUMBER(A245),A245&gt;0,B245&lt;&gt;"",COUNTIFS(Cartoes!$A$2:$A$50,B245,Cartoes!$H$2:$H$50,"OK")=1,C245&lt;&gt;"",D245&lt;&gt;"",ISNUMBER(E245),E245&gt;0,ISNUMBER(F245),F245&gt;=1,F245=INT(F245),ISNUMBER(G245),G245&gt;=1,G245&lt;=F245,G245=INT(G245),OR(J245="Pendente",J245="Pago",J245="Cancelado")),"OK","Revisar dados"))</f>
        <v/>
      </c>
    </row>
    <row r="246">
      <c r="A246" s="13"/>
      <c r="B246" s="6"/>
      <c r="C246" s="6"/>
      <c r="D246" s="6"/>
      <c r="E246" s="7"/>
      <c r="F246" s="6"/>
      <c r="G246" s="6"/>
      <c r="H246" s="8" t="str">
        <f t="shared" si="1"/>
        <v/>
      </c>
      <c r="I246" s="8" t="str">
        <f t="shared" si="2"/>
        <v/>
      </c>
      <c r="J246" s="14"/>
      <c r="L246" s="8" t="str">
        <f t="shared" si="3"/>
        <v/>
      </c>
      <c r="M246" s="10" t="str">
        <f>IF(COUNTA(A246:G246,J246:K246)=0,"",IF(AND(ISNUMBER(A246),A246&gt;0,B246&lt;&gt;"",COUNTIFS(Cartoes!$A$2:$A$50,B246,Cartoes!$H$2:$H$50,"OK")=1,C246&lt;&gt;"",D246&lt;&gt;"",ISNUMBER(E246),E246&gt;0,ISNUMBER(F246),F246&gt;=1,F246=INT(F246),ISNUMBER(G246),G246&gt;=1,G246&lt;=F246,G246=INT(G246),OR(J246="Pendente",J246="Pago",J246="Cancelado")),"OK","Revisar dados"))</f>
        <v/>
      </c>
    </row>
    <row r="247">
      <c r="A247" s="13"/>
      <c r="B247" s="6"/>
      <c r="C247" s="6"/>
      <c r="D247" s="6"/>
      <c r="E247" s="7"/>
      <c r="F247" s="6"/>
      <c r="G247" s="6"/>
      <c r="H247" s="8" t="str">
        <f t="shared" si="1"/>
        <v/>
      </c>
      <c r="I247" s="8" t="str">
        <f t="shared" si="2"/>
        <v/>
      </c>
      <c r="J247" s="14"/>
      <c r="L247" s="8" t="str">
        <f t="shared" si="3"/>
        <v/>
      </c>
      <c r="M247" s="10" t="str">
        <f>IF(COUNTA(A247:G247,J247:K247)=0,"",IF(AND(ISNUMBER(A247),A247&gt;0,B247&lt;&gt;"",COUNTIFS(Cartoes!$A$2:$A$50,B247,Cartoes!$H$2:$H$50,"OK")=1,C247&lt;&gt;"",D247&lt;&gt;"",ISNUMBER(E247),E247&gt;0,ISNUMBER(F247),F247&gt;=1,F247=INT(F247),ISNUMBER(G247),G247&gt;=1,G247&lt;=F247,G247=INT(G247),OR(J247="Pendente",J247="Pago",J247="Cancelado")),"OK","Revisar dados"))</f>
        <v/>
      </c>
    </row>
    <row r="248">
      <c r="A248" s="13"/>
      <c r="B248" s="6"/>
      <c r="C248" s="6"/>
      <c r="D248" s="6"/>
      <c r="E248" s="7"/>
      <c r="F248" s="6"/>
      <c r="G248" s="6"/>
      <c r="H248" s="8" t="str">
        <f t="shared" si="1"/>
        <v/>
      </c>
      <c r="I248" s="8" t="str">
        <f t="shared" si="2"/>
        <v/>
      </c>
      <c r="J248" s="14"/>
      <c r="L248" s="8" t="str">
        <f t="shared" si="3"/>
        <v/>
      </c>
      <c r="M248" s="10" t="str">
        <f>IF(COUNTA(A248:G248,J248:K248)=0,"",IF(AND(ISNUMBER(A248),A248&gt;0,B248&lt;&gt;"",COUNTIFS(Cartoes!$A$2:$A$50,B248,Cartoes!$H$2:$H$50,"OK")=1,C248&lt;&gt;"",D248&lt;&gt;"",ISNUMBER(E248),E248&gt;0,ISNUMBER(F248),F248&gt;=1,F248=INT(F248),ISNUMBER(G248),G248&gt;=1,G248&lt;=F248,G248=INT(G248),OR(J248="Pendente",J248="Pago",J248="Cancelado")),"OK","Revisar dados"))</f>
        <v/>
      </c>
    </row>
    <row r="249">
      <c r="A249" s="13"/>
      <c r="B249" s="6"/>
      <c r="C249" s="6"/>
      <c r="D249" s="6"/>
      <c r="E249" s="7"/>
      <c r="F249" s="6"/>
      <c r="G249" s="6"/>
      <c r="H249" s="8" t="str">
        <f t="shared" si="1"/>
        <v/>
      </c>
      <c r="I249" s="8" t="str">
        <f t="shared" si="2"/>
        <v/>
      </c>
      <c r="J249" s="14"/>
      <c r="L249" s="8" t="str">
        <f t="shared" si="3"/>
        <v/>
      </c>
      <c r="M249" s="10" t="str">
        <f>IF(COUNTA(A249:G249,J249:K249)=0,"",IF(AND(ISNUMBER(A249),A249&gt;0,B249&lt;&gt;"",COUNTIFS(Cartoes!$A$2:$A$50,B249,Cartoes!$H$2:$H$50,"OK")=1,C249&lt;&gt;"",D249&lt;&gt;"",ISNUMBER(E249),E249&gt;0,ISNUMBER(F249),F249&gt;=1,F249=INT(F249),ISNUMBER(G249),G249&gt;=1,G249&lt;=F249,G249=INT(G249),OR(J249="Pendente",J249="Pago",J249="Cancelado")),"OK","Revisar dados"))</f>
        <v/>
      </c>
    </row>
    <row r="250">
      <c r="A250" s="13"/>
      <c r="B250" s="6"/>
      <c r="C250" s="6"/>
      <c r="D250" s="6"/>
      <c r="E250" s="7"/>
      <c r="F250" s="6"/>
      <c r="G250" s="6"/>
      <c r="H250" s="8" t="str">
        <f t="shared" si="1"/>
        <v/>
      </c>
      <c r="I250" s="8" t="str">
        <f t="shared" si="2"/>
        <v/>
      </c>
      <c r="J250" s="14"/>
      <c r="L250" s="8" t="str">
        <f t="shared" si="3"/>
        <v/>
      </c>
      <c r="M250" s="10" t="str">
        <f>IF(COUNTA(A250:G250,J250:K250)=0,"",IF(AND(ISNUMBER(A250),A250&gt;0,B250&lt;&gt;"",COUNTIFS(Cartoes!$A$2:$A$50,B250,Cartoes!$H$2:$H$50,"OK")=1,C250&lt;&gt;"",D250&lt;&gt;"",ISNUMBER(E250),E250&gt;0,ISNUMBER(F250),F250&gt;=1,F250=INT(F250),ISNUMBER(G250),G250&gt;=1,G250&lt;=F250,G250=INT(G250),OR(J250="Pendente",J250="Pago",J250="Cancelado")),"OK","Revisar dados"))</f>
        <v/>
      </c>
    </row>
    <row r="251">
      <c r="A251" s="13"/>
      <c r="B251" s="6"/>
      <c r="C251" s="6"/>
      <c r="D251" s="6"/>
      <c r="E251" s="7"/>
      <c r="F251" s="6"/>
      <c r="G251" s="6"/>
      <c r="H251" s="8" t="str">
        <f t="shared" si="1"/>
        <v/>
      </c>
      <c r="I251" s="8" t="str">
        <f t="shared" si="2"/>
        <v/>
      </c>
      <c r="J251" s="14"/>
      <c r="L251" s="8" t="str">
        <f t="shared" si="3"/>
        <v/>
      </c>
      <c r="M251" s="10" t="str">
        <f>IF(COUNTA(A251:G251,J251:K251)=0,"",IF(AND(ISNUMBER(A251),A251&gt;0,B251&lt;&gt;"",COUNTIFS(Cartoes!$A$2:$A$50,B251,Cartoes!$H$2:$H$50,"OK")=1,C251&lt;&gt;"",D251&lt;&gt;"",ISNUMBER(E251),E251&gt;0,ISNUMBER(F251),F251&gt;=1,F251=INT(F251),ISNUMBER(G251),G251&gt;=1,G251&lt;=F251,G251=INT(G251),OR(J251="Pendente",J251="Pago",J251="Cancelado")),"OK","Revisar dados"))</f>
        <v/>
      </c>
    </row>
    <row r="252">
      <c r="A252" s="13"/>
      <c r="B252" s="6"/>
      <c r="C252" s="6"/>
      <c r="D252" s="6"/>
      <c r="E252" s="7"/>
      <c r="F252" s="6"/>
      <c r="G252" s="6"/>
      <c r="H252" s="8" t="str">
        <f t="shared" si="1"/>
        <v/>
      </c>
      <c r="I252" s="8" t="str">
        <f t="shared" si="2"/>
        <v/>
      </c>
      <c r="J252" s="14"/>
      <c r="L252" s="8" t="str">
        <f t="shared" si="3"/>
        <v/>
      </c>
      <c r="M252" s="10" t="str">
        <f>IF(COUNTA(A252:G252,J252:K252)=0,"",IF(AND(ISNUMBER(A252),A252&gt;0,B252&lt;&gt;"",COUNTIFS(Cartoes!$A$2:$A$50,B252,Cartoes!$H$2:$H$50,"OK")=1,C252&lt;&gt;"",D252&lt;&gt;"",ISNUMBER(E252),E252&gt;0,ISNUMBER(F252),F252&gt;=1,F252=INT(F252),ISNUMBER(G252),G252&gt;=1,G252&lt;=F252,G252=INT(G252),OR(J252="Pendente",J252="Pago",J252="Cancelado")),"OK","Revisar dados"))</f>
        <v/>
      </c>
    </row>
    <row r="253">
      <c r="A253" s="13"/>
      <c r="B253" s="6"/>
      <c r="C253" s="6"/>
      <c r="D253" s="6"/>
      <c r="E253" s="7"/>
      <c r="F253" s="6"/>
      <c r="G253" s="6"/>
      <c r="H253" s="8" t="str">
        <f t="shared" si="1"/>
        <v/>
      </c>
      <c r="I253" s="8" t="str">
        <f t="shared" si="2"/>
        <v/>
      </c>
      <c r="J253" s="14"/>
      <c r="L253" s="8" t="str">
        <f t="shared" si="3"/>
        <v/>
      </c>
      <c r="M253" s="10" t="str">
        <f>IF(COUNTA(A253:G253,J253:K253)=0,"",IF(AND(ISNUMBER(A253),A253&gt;0,B253&lt;&gt;"",COUNTIFS(Cartoes!$A$2:$A$50,B253,Cartoes!$H$2:$H$50,"OK")=1,C253&lt;&gt;"",D253&lt;&gt;"",ISNUMBER(E253),E253&gt;0,ISNUMBER(F253),F253&gt;=1,F253=INT(F253),ISNUMBER(G253),G253&gt;=1,G253&lt;=F253,G253=INT(G253),OR(J253="Pendente",J253="Pago",J253="Cancelado")),"OK","Revisar dados"))</f>
        <v/>
      </c>
    </row>
    <row r="254">
      <c r="A254" s="13"/>
      <c r="B254" s="6"/>
      <c r="C254" s="6"/>
      <c r="D254" s="6"/>
      <c r="E254" s="7"/>
      <c r="F254" s="6"/>
      <c r="G254" s="6"/>
      <c r="H254" s="8" t="str">
        <f t="shared" si="1"/>
        <v/>
      </c>
      <c r="I254" s="8" t="str">
        <f t="shared" si="2"/>
        <v/>
      </c>
      <c r="J254" s="14"/>
      <c r="L254" s="8" t="str">
        <f t="shared" si="3"/>
        <v/>
      </c>
      <c r="M254" s="10" t="str">
        <f>IF(COUNTA(A254:G254,J254:K254)=0,"",IF(AND(ISNUMBER(A254),A254&gt;0,B254&lt;&gt;"",COUNTIFS(Cartoes!$A$2:$A$50,B254,Cartoes!$H$2:$H$50,"OK")=1,C254&lt;&gt;"",D254&lt;&gt;"",ISNUMBER(E254),E254&gt;0,ISNUMBER(F254),F254&gt;=1,F254=INT(F254),ISNUMBER(G254),G254&gt;=1,G254&lt;=F254,G254=INT(G254),OR(J254="Pendente",J254="Pago",J254="Cancelado")),"OK","Revisar dados"))</f>
        <v/>
      </c>
    </row>
    <row r="255">
      <c r="A255" s="13"/>
      <c r="B255" s="6"/>
      <c r="C255" s="6"/>
      <c r="D255" s="6"/>
      <c r="E255" s="7"/>
      <c r="F255" s="6"/>
      <c r="G255" s="6"/>
      <c r="H255" s="8" t="str">
        <f t="shared" si="1"/>
        <v/>
      </c>
      <c r="I255" s="8" t="str">
        <f t="shared" si="2"/>
        <v/>
      </c>
      <c r="J255" s="14"/>
      <c r="L255" s="8" t="str">
        <f t="shared" si="3"/>
        <v/>
      </c>
      <c r="M255" s="10" t="str">
        <f>IF(COUNTA(A255:G255,J255:K255)=0,"",IF(AND(ISNUMBER(A255),A255&gt;0,B255&lt;&gt;"",COUNTIFS(Cartoes!$A$2:$A$50,B255,Cartoes!$H$2:$H$50,"OK")=1,C255&lt;&gt;"",D255&lt;&gt;"",ISNUMBER(E255),E255&gt;0,ISNUMBER(F255),F255&gt;=1,F255=INT(F255),ISNUMBER(G255),G255&gt;=1,G255&lt;=F255,G255=INT(G255),OR(J255="Pendente",J255="Pago",J255="Cancelado")),"OK","Revisar dados"))</f>
        <v/>
      </c>
    </row>
    <row r="256">
      <c r="A256" s="13"/>
      <c r="B256" s="6"/>
      <c r="C256" s="6"/>
      <c r="D256" s="6"/>
      <c r="E256" s="7"/>
      <c r="F256" s="6"/>
      <c r="G256" s="6"/>
      <c r="H256" s="8" t="str">
        <f t="shared" si="1"/>
        <v/>
      </c>
      <c r="I256" s="8" t="str">
        <f t="shared" si="2"/>
        <v/>
      </c>
      <c r="J256" s="14"/>
      <c r="L256" s="8" t="str">
        <f t="shared" si="3"/>
        <v/>
      </c>
      <c r="M256" s="10" t="str">
        <f>IF(COUNTA(A256:G256,J256:K256)=0,"",IF(AND(ISNUMBER(A256),A256&gt;0,B256&lt;&gt;"",COUNTIFS(Cartoes!$A$2:$A$50,B256,Cartoes!$H$2:$H$50,"OK")=1,C256&lt;&gt;"",D256&lt;&gt;"",ISNUMBER(E256),E256&gt;0,ISNUMBER(F256),F256&gt;=1,F256=INT(F256),ISNUMBER(G256),G256&gt;=1,G256&lt;=F256,G256=INT(G256),OR(J256="Pendente",J256="Pago",J256="Cancelado")),"OK","Revisar dados"))</f>
        <v/>
      </c>
    </row>
    <row r="257">
      <c r="A257" s="13"/>
      <c r="B257" s="6"/>
      <c r="C257" s="6"/>
      <c r="D257" s="6"/>
      <c r="E257" s="7"/>
      <c r="F257" s="6"/>
      <c r="G257" s="6"/>
      <c r="H257" s="8" t="str">
        <f t="shared" si="1"/>
        <v/>
      </c>
      <c r="I257" s="8" t="str">
        <f t="shared" si="2"/>
        <v/>
      </c>
      <c r="J257" s="14"/>
      <c r="L257" s="8" t="str">
        <f t="shared" si="3"/>
        <v/>
      </c>
      <c r="M257" s="10" t="str">
        <f>IF(COUNTA(A257:G257,J257:K257)=0,"",IF(AND(ISNUMBER(A257),A257&gt;0,B257&lt;&gt;"",COUNTIFS(Cartoes!$A$2:$A$50,B257,Cartoes!$H$2:$H$50,"OK")=1,C257&lt;&gt;"",D257&lt;&gt;"",ISNUMBER(E257),E257&gt;0,ISNUMBER(F257),F257&gt;=1,F257=INT(F257),ISNUMBER(G257),G257&gt;=1,G257&lt;=F257,G257=INT(G257),OR(J257="Pendente",J257="Pago",J257="Cancelado")),"OK","Revisar dados"))</f>
        <v/>
      </c>
    </row>
    <row r="258">
      <c r="A258" s="13"/>
      <c r="B258" s="6"/>
      <c r="C258" s="6"/>
      <c r="D258" s="6"/>
      <c r="E258" s="7"/>
      <c r="F258" s="6"/>
      <c r="G258" s="6"/>
      <c r="H258" s="8" t="str">
        <f t="shared" si="1"/>
        <v/>
      </c>
      <c r="I258" s="8" t="str">
        <f t="shared" si="2"/>
        <v/>
      </c>
      <c r="J258" s="14"/>
      <c r="L258" s="8" t="str">
        <f t="shared" si="3"/>
        <v/>
      </c>
      <c r="M258" s="10" t="str">
        <f>IF(COUNTA(A258:G258,J258:K258)=0,"",IF(AND(ISNUMBER(A258),A258&gt;0,B258&lt;&gt;"",COUNTIFS(Cartoes!$A$2:$A$50,B258,Cartoes!$H$2:$H$50,"OK")=1,C258&lt;&gt;"",D258&lt;&gt;"",ISNUMBER(E258),E258&gt;0,ISNUMBER(F258),F258&gt;=1,F258=INT(F258),ISNUMBER(G258),G258&gt;=1,G258&lt;=F258,G258=INT(G258),OR(J258="Pendente",J258="Pago",J258="Cancelado")),"OK","Revisar dados"))</f>
        <v/>
      </c>
    </row>
    <row r="259">
      <c r="A259" s="13"/>
      <c r="B259" s="6"/>
      <c r="C259" s="6"/>
      <c r="D259" s="6"/>
      <c r="E259" s="7"/>
      <c r="F259" s="6"/>
      <c r="G259" s="6"/>
      <c r="H259" s="8" t="str">
        <f t="shared" si="1"/>
        <v/>
      </c>
      <c r="I259" s="8" t="str">
        <f t="shared" si="2"/>
        <v/>
      </c>
      <c r="J259" s="14"/>
      <c r="L259" s="8" t="str">
        <f t="shared" si="3"/>
        <v/>
      </c>
      <c r="M259" s="10" t="str">
        <f>IF(COUNTA(A259:G259,J259:K259)=0,"",IF(AND(ISNUMBER(A259),A259&gt;0,B259&lt;&gt;"",COUNTIFS(Cartoes!$A$2:$A$50,B259,Cartoes!$H$2:$H$50,"OK")=1,C259&lt;&gt;"",D259&lt;&gt;"",ISNUMBER(E259),E259&gt;0,ISNUMBER(F259),F259&gt;=1,F259=INT(F259),ISNUMBER(G259),G259&gt;=1,G259&lt;=F259,G259=INT(G259),OR(J259="Pendente",J259="Pago",J259="Cancelado")),"OK","Revisar dados"))</f>
        <v/>
      </c>
    </row>
    <row r="260">
      <c r="A260" s="13"/>
      <c r="B260" s="6"/>
      <c r="C260" s="6"/>
      <c r="D260" s="6"/>
      <c r="E260" s="7"/>
      <c r="F260" s="6"/>
      <c r="G260" s="6"/>
      <c r="H260" s="8" t="str">
        <f t="shared" si="1"/>
        <v/>
      </c>
      <c r="I260" s="8" t="str">
        <f t="shared" si="2"/>
        <v/>
      </c>
      <c r="J260" s="14"/>
      <c r="L260" s="8" t="str">
        <f t="shared" si="3"/>
        <v/>
      </c>
      <c r="M260" s="10" t="str">
        <f>IF(COUNTA(A260:G260,J260:K260)=0,"",IF(AND(ISNUMBER(A260),A260&gt;0,B260&lt;&gt;"",COUNTIFS(Cartoes!$A$2:$A$50,B260,Cartoes!$H$2:$H$50,"OK")=1,C260&lt;&gt;"",D260&lt;&gt;"",ISNUMBER(E260),E260&gt;0,ISNUMBER(F260),F260&gt;=1,F260=INT(F260),ISNUMBER(G260),G260&gt;=1,G260&lt;=F260,G260=INT(G260),OR(J260="Pendente",J260="Pago",J260="Cancelado")),"OK","Revisar dados"))</f>
        <v/>
      </c>
    </row>
    <row r="261">
      <c r="A261" s="13"/>
      <c r="B261" s="6"/>
      <c r="C261" s="6"/>
      <c r="D261" s="6"/>
      <c r="E261" s="7"/>
      <c r="F261" s="6"/>
      <c r="G261" s="6"/>
      <c r="H261" s="8" t="str">
        <f t="shared" si="1"/>
        <v/>
      </c>
      <c r="I261" s="8" t="str">
        <f t="shared" si="2"/>
        <v/>
      </c>
      <c r="J261" s="14"/>
      <c r="L261" s="8" t="str">
        <f t="shared" si="3"/>
        <v/>
      </c>
      <c r="M261" s="10" t="str">
        <f>IF(COUNTA(A261:G261,J261:K261)=0,"",IF(AND(ISNUMBER(A261),A261&gt;0,B261&lt;&gt;"",COUNTIFS(Cartoes!$A$2:$A$50,B261,Cartoes!$H$2:$H$50,"OK")=1,C261&lt;&gt;"",D261&lt;&gt;"",ISNUMBER(E261),E261&gt;0,ISNUMBER(F261),F261&gt;=1,F261=INT(F261),ISNUMBER(G261),G261&gt;=1,G261&lt;=F261,G261=INT(G261),OR(J261="Pendente",J261="Pago",J261="Cancelado")),"OK","Revisar dados"))</f>
        <v/>
      </c>
    </row>
    <row r="262">
      <c r="A262" s="13"/>
      <c r="B262" s="6"/>
      <c r="C262" s="6"/>
      <c r="D262" s="6"/>
      <c r="E262" s="7"/>
      <c r="F262" s="6"/>
      <c r="G262" s="6"/>
      <c r="H262" s="8" t="str">
        <f t="shared" si="1"/>
        <v/>
      </c>
      <c r="I262" s="8" t="str">
        <f t="shared" si="2"/>
        <v/>
      </c>
      <c r="J262" s="14"/>
      <c r="L262" s="8" t="str">
        <f t="shared" si="3"/>
        <v/>
      </c>
      <c r="M262" s="10" t="str">
        <f>IF(COUNTA(A262:G262,J262:K262)=0,"",IF(AND(ISNUMBER(A262),A262&gt;0,B262&lt;&gt;"",COUNTIFS(Cartoes!$A$2:$A$50,B262,Cartoes!$H$2:$H$50,"OK")=1,C262&lt;&gt;"",D262&lt;&gt;"",ISNUMBER(E262),E262&gt;0,ISNUMBER(F262),F262&gt;=1,F262=INT(F262),ISNUMBER(G262),G262&gt;=1,G262&lt;=F262,G262=INT(G262),OR(J262="Pendente",J262="Pago",J262="Cancelado")),"OK","Revisar dados"))</f>
        <v/>
      </c>
    </row>
    <row r="263">
      <c r="A263" s="13"/>
      <c r="B263" s="6"/>
      <c r="C263" s="6"/>
      <c r="D263" s="6"/>
      <c r="E263" s="7"/>
      <c r="F263" s="6"/>
      <c r="G263" s="6"/>
      <c r="H263" s="8" t="str">
        <f t="shared" si="1"/>
        <v/>
      </c>
      <c r="I263" s="8" t="str">
        <f t="shared" si="2"/>
        <v/>
      </c>
      <c r="J263" s="14"/>
      <c r="L263" s="8" t="str">
        <f t="shared" si="3"/>
        <v/>
      </c>
      <c r="M263" s="10" t="str">
        <f>IF(COUNTA(A263:G263,J263:K263)=0,"",IF(AND(ISNUMBER(A263),A263&gt;0,B263&lt;&gt;"",COUNTIFS(Cartoes!$A$2:$A$50,B263,Cartoes!$H$2:$H$50,"OK")=1,C263&lt;&gt;"",D263&lt;&gt;"",ISNUMBER(E263),E263&gt;0,ISNUMBER(F263),F263&gt;=1,F263=INT(F263),ISNUMBER(G263),G263&gt;=1,G263&lt;=F263,G263=INT(G263),OR(J263="Pendente",J263="Pago",J263="Cancelado")),"OK","Revisar dados"))</f>
        <v/>
      </c>
    </row>
    <row r="264">
      <c r="A264" s="13"/>
      <c r="B264" s="6"/>
      <c r="C264" s="6"/>
      <c r="D264" s="6"/>
      <c r="E264" s="7"/>
      <c r="F264" s="6"/>
      <c r="G264" s="6"/>
      <c r="H264" s="8" t="str">
        <f t="shared" si="1"/>
        <v/>
      </c>
      <c r="I264" s="8" t="str">
        <f t="shared" si="2"/>
        <v/>
      </c>
      <c r="J264" s="14"/>
      <c r="L264" s="8" t="str">
        <f t="shared" si="3"/>
        <v/>
      </c>
      <c r="M264" s="10" t="str">
        <f>IF(COUNTA(A264:G264,J264:K264)=0,"",IF(AND(ISNUMBER(A264),A264&gt;0,B264&lt;&gt;"",COUNTIFS(Cartoes!$A$2:$A$50,B264,Cartoes!$H$2:$H$50,"OK")=1,C264&lt;&gt;"",D264&lt;&gt;"",ISNUMBER(E264),E264&gt;0,ISNUMBER(F264),F264&gt;=1,F264=INT(F264),ISNUMBER(G264),G264&gt;=1,G264&lt;=F264,G264=INT(G264),OR(J264="Pendente",J264="Pago",J264="Cancelado")),"OK","Revisar dados"))</f>
        <v/>
      </c>
    </row>
    <row r="265">
      <c r="A265" s="13"/>
      <c r="B265" s="6"/>
      <c r="C265" s="6"/>
      <c r="D265" s="6"/>
      <c r="E265" s="7"/>
      <c r="F265" s="6"/>
      <c r="G265" s="6"/>
      <c r="H265" s="8" t="str">
        <f t="shared" si="1"/>
        <v/>
      </c>
      <c r="I265" s="8" t="str">
        <f t="shared" si="2"/>
        <v/>
      </c>
      <c r="J265" s="14"/>
      <c r="L265" s="8" t="str">
        <f t="shared" si="3"/>
        <v/>
      </c>
      <c r="M265" s="10" t="str">
        <f>IF(COUNTA(A265:G265,J265:K265)=0,"",IF(AND(ISNUMBER(A265),A265&gt;0,B265&lt;&gt;"",COUNTIFS(Cartoes!$A$2:$A$50,B265,Cartoes!$H$2:$H$50,"OK")=1,C265&lt;&gt;"",D265&lt;&gt;"",ISNUMBER(E265),E265&gt;0,ISNUMBER(F265),F265&gt;=1,F265=INT(F265),ISNUMBER(G265),G265&gt;=1,G265&lt;=F265,G265=INT(G265),OR(J265="Pendente",J265="Pago",J265="Cancelado")),"OK","Revisar dados"))</f>
        <v/>
      </c>
    </row>
    <row r="266">
      <c r="A266" s="13"/>
      <c r="B266" s="6"/>
      <c r="C266" s="6"/>
      <c r="D266" s="6"/>
      <c r="E266" s="7"/>
      <c r="F266" s="6"/>
      <c r="G266" s="6"/>
      <c r="H266" s="8" t="str">
        <f t="shared" si="1"/>
        <v/>
      </c>
      <c r="I266" s="8" t="str">
        <f t="shared" si="2"/>
        <v/>
      </c>
      <c r="J266" s="14"/>
      <c r="L266" s="8" t="str">
        <f t="shared" si="3"/>
        <v/>
      </c>
      <c r="M266" s="10" t="str">
        <f>IF(COUNTA(A266:G266,J266:K266)=0,"",IF(AND(ISNUMBER(A266),A266&gt;0,B266&lt;&gt;"",COUNTIFS(Cartoes!$A$2:$A$50,B266,Cartoes!$H$2:$H$50,"OK")=1,C266&lt;&gt;"",D266&lt;&gt;"",ISNUMBER(E266),E266&gt;0,ISNUMBER(F266),F266&gt;=1,F266=INT(F266),ISNUMBER(G266),G266&gt;=1,G266&lt;=F266,G266=INT(G266),OR(J266="Pendente",J266="Pago",J266="Cancelado")),"OK","Revisar dados"))</f>
        <v/>
      </c>
    </row>
    <row r="267">
      <c r="A267" s="13"/>
      <c r="B267" s="6"/>
      <c r="C267" s="6"/>
      <c r="D267" s="6"/>
      <c r="E267" s="7"/>
      <c r="F267" s="6"/>
      <c r="G267" s="6"/>
      <c r="H267" s="8" t="str">
        <f t="shared" si="1"/>
        <v/>
      </c>
      <c r="I267" s="8" t="str">
        <f t="shared" si="2"/>
        <v/>
      </c>
      <c r="J267" s="14"/>
      <c r="L267" s="8" t="str">
        <f t="shared" si="3"/>
        <v/>
      </c>
      <c r="M267" s="10" t="str">
        <f>IF(COUNTA(A267:G267,J267:K267)=0,"",IF(AND(ISNUMBER(A267),A267&gt;0,B267&lt;&gt;"",COUNTIFS(Cartoes!$A$2:$A$50,B267,Cartoes!$H$2:$H$50,"OK")=1,C267&lt;&gt;"",D267&lt;&gt;"",ISNUMBER(E267),E267&gt;0,ISNUMBER(F267),F267&gt;=1,F267=INT(F267),ISNUMBER(G267),G267&gt;=1,G267&lt;=F267,G267=INT(G267),OR(J267="Pendente",J267="Pago",J267="Cancelado")),"OK","Revisar dados"))</f>
        <v/>
      </c>
    </row>
    <row r="268">
      <c r="A268" s="13"/>
      <c r="B268" s="6"/>
      <c r="C268" s="6"/>
      <c r="D268" s="6"/>
      <c r="E268" s="7"/>
      <c r="F268" s="6"/>
      <c r="G268" s="6"/>
      <c r="H268" s="8" t="str">
        <f t="shared" si="1"/>
        <v/>
      </c>
      <c r="I268" s="8" t="str">
        <f t="shared" si="2"/>
        <v/>
      </c>
      <c r="J268" s="14"/>
      <c r="L268" s="8" t="str">
        <f t="shared" si="3"/>
        <v/>
      </c>
      <c r="M268" s="10" t="str">
        <f>IF(COUNTA(A268:G268,J268:K268)=0,"",IF(AND(ISNUMBER(A268),A268&gt;0,B268&lt;&gt;"",COUNTIFS(Cartoes!$A$2:$A$50,B268,Cartoes!$H$2:$H$50,"OK")=1,C268&lt;&gt;"",D268&lt;&gt;"",ISNUMBER(E268),E268&gt;0,ISNUMBER(F268),F268&gt;=1,F268=INT(F268),ISNUMBER(G268),G268&gt;=1,G268&lt;=F268,G268=INT(G268),OR(J268="Pendente",J268="Pago",J268="Cancelado")),"OK","Revisar dados"))</f>
        <v/>
      </c>
    </row>
    <row r="269">
      <c r="A269" s="13"/>
      <c r="B269" s="6"/>
      <c r="C269" s="6"/>
      <c r="D269" s="6"/>
      <c r="E269" s="7"/>
      <c r="F269" s="6"/>
      <c r="G269" s="6"/>
      <c r="H269" s="8" t="str">
        <f t="shared" si="1"/>
        <v/>
      </c>
      <c r="I269" s="8" t="str">
        <f t="shared" si="2"/>
        <v/>
      </c>
      <c r="J269" s="14"/>
      <c r="L269" s="8" t="str">
        <f t="shared" si="3"/>
        <v/>
      </c>
      <c r="M269" s="10" t="str">
        <f>IF(COUNTA(A269:G269,J269:K269)=0,"",IF(AND(ISNUMBER(A269),A269&gt;0,B269&lt;&gt;"",COUNTIFS(Cartoes!$A$2:$A$50,B269,Cartoes!$H$2:$H$50,"OK")=1,C269&lt;&gt;"",D269&lt;&gt;"",ISNUMBER(E269),E269&gt;0,ISNUMBER(F269),F269&gt;=1,F269=INT(F269),ISNUMBER(G269),G269&gt;=1,G269&lt;=F269,G269=INT(G269),OR(J269="Pendente",J269="Pago",J269="Cancelado")),"OK","Revisar dados"))</f>
        <v/>
      </c>
    </row>
    <row r="270">
      <c r="A270" s="13"/>
      <c r="B270" s="6"/>
      <c r="C270" s="6"/>
      <c r="D270" s="6"/>
      <c r="E270" s="7"/>
      <c r="F270" s="6"/>
      <c r="G270" s="6"/>
      <c r="H270" s="8" t="str">
        <f t="shared" si="1"/>
        <v/>
      </c>
      <c r="I270" s="8" t="str">
        <f t="shared" si="2"/>
        <v/>
      </c>
      <c r="J270" s="14"/>
      <c r="L270" s="8" t="str">
        <f t="shared" si="3"/>
        <v/>
      </c>
      <c r="M270" s="10" t="str">
        <f>IF(COUNTA(A270:G270,J270:K270)=0,"",IF(AND(ISNUMBER(A270),A270&gt;0,B270&lt;&gt;"",COUNTIFS(Cartoes!$A$2:$A$50,B270,Cartoes!$H$2:$H$50,"OK")=1,C270&lt;&gt;"",D270&lt;&gt;"",ISNUMBER(E270),E270&gt;0,ISNUMBER(F270),F270&gt;=1,F270=INT(F270),ISNUMBER(G270),G270&gt;=1,G270&lt;=F270,G270=INT(G270),OR(J270="Pendente",J270="Pago",J270="Cancelado")),"OK","Revisar dados"))</f>
        <v/>
      </c>
    </row>
    <row r="271">
      <c r="A271" s="13"/>
      <c r="B271" s="6"/>
      <c r="C271" s="6"/>
      <c r="D271" s="6"/>
      <c r="E271" s="7"/>
      <c r="F271" s="6"/>
      <c r="G271" s="6"/>
      <c r="H271" s="8" t="str">
        <f t="shared" si="1"/>
        <v/>
      </c>
      <c r="I271" s="8" t="str">
        <f t="shared" si="2"/>
        <v/>
      </c>
      <c r="J271" s="14"/>
      <c r="L271" s="8" t="str">
        <f t="shared" si="3"/>
        <v/>
      </c>
      <c r="M271" s="10" t="str">
        <f>IF(COUNTA(A271:G271,J271:K271)=0,"",IF(AND(ISNUMBER(A271),A271&gt;0,B271&lt;&gt;"",COUNTIFS(Cartoes!$A$2:$A$50,B271,Cartoes!$H$2:$H$50,"OK")=1,C271&lt;&gt;"",D271&lt;&gt;"",ISNUMBER(E271),E271&gt;0,ISNUMBER(F271),F271&gt;=1,F271=INT(F271),ISNUMBER(G271),G271&gt;=1,G271&lt;=F271,G271=INT(G271),OR(J271="Pendente",J271="Pago",J271="Cancelado")),"OK","Revisar dados"))</f>
        <v/>
      </c>
    </row>
    <row r="272">
      <c r="A272" s="13"/>
      <c r="B272" s="6"/>
      <c r="C272" s="6"/>
      <c r="D272" s="6"/>
      <c r="E272" s="7"/>
      <c r="F272" s="6"/>
      <c r="G272" s="6"/>
      <c r="H272" s="8" t="str">
        <f t="shared" si="1"/>
        <v/>
      </c>
      <c r="I272" s="8" t="str">
        <f t="shared" si="2"/>
        <v/>
      </c>
      <c r="J272" s="14"/>
      <c r="L272" s="8" t="str">
        <f t="shared" si="3"/>
        <v/>
      </c>
      <c r="M272" s="10" t="str">
        <f>IF(COUNTA(A272:G272,J272:K272)=0,"",IF(AND(ISNUMBER(A272),A272&gt;0,B272&lt;&gt;"",COUNTIFS(Cartoes!$A$2:$A$50,B272,Cartoes!$H$2:$H$50,"OK")=1,C272&lt;&gt;"",D272&lt;&gt;"",ISNUMBER(E272),E272&gt;0,ISNUMBER(F272),F272&gt;=1,F272=INT(F272),ISNUMBER(G272),G272&gt;=1,G272&lt;=F272,G272=INT(G272),OR(J272="Pendente",J272="Pago",J272="Cancelado")),"OK","Revisar dados"))</f>
        <v/>
      </c>
    </row>
    <row r="273">
      <c r="A273" s="13"/>
      <c r="B273" s="6"/>
      <c r="C273" s="6"/>
      <c r="D273" s="6"/>
      <c r="E273" s="7"/>
      <c r="F273" s="6"/>
      <c r="G273" s="6"/>
      <c r="H273" s="8" t="str">
        <f t="shared" si="1"/>
        <v/>
      </c>
      <c r="I273" s="8" t="str">
        <f t="shared" si="2"/>
        <v/>
      </c>
      <c r="J273" s="14"/>
      <c r="L273" s="8" t="str">
        <f t="shared" si="3"/>
        <v/>
      </c>
      <c r="M273" s="10" t="str">
        <f>IF(COUNTA(A273:G273,J273:K273)=0,"",IF(AND(ISNUMBER(A273),A273&gt;0,B273&lt;&gt;"",COUNTIFS(Cartoes!$A$2:$A$50,B273,Cartoes!$H$2:$H$50,"OK")=1,C273&lt;&gt;"",D273&lt;&gt;"",ISNUMBER(E273),E273&gt;0,ISNUMBER(F273),F273&gt;=1,F273=INT(F273),ISNUMBER(G273),G273&gt;=1,G273&lt;=F273,G273=INT(G273),OR(J273="Pendente",J273="Pago",J273="Cancelado")),"OK","Revisar dados"))</f>
        <v/>
      </c>
    </row>
    <row r="274">
      <c r="A274" s="13"/>
      <c r="B274" s="6"/>
      <c r="C274" s="6"/>
      <c r="D274" s="6"/>
      <c r="E274" s="7"/>
      <c r="F274" s="6"/>
      <c r="G274" s="6"/>
      <c r="H274" s="8" t="str">
        <f t="shared" si="1"/>
        <v/>
      </c>
      <c r="I274" s="8" t="str">
        <f t="shared" si="2"/>
        <v/>
      </c>
      <c r="J274" s="14"/>
      <c r="L274" s="8" t="str">
        <f t="shared" si="3"/>
        <v/>
      </c>
      <c r="M274" s="10" t="str">
        <f>IF(COUNTA(A274:G274,J274:K274)=0,"",IF(AND(ISNUMBER(A274),A274&gt;0,B274&lt;&gt;"",COUNTIFS(Cartoes!$A$2:$A$50,B274,Cartoes!$H$2:$H$50,"OK")=1,C274&lt;&gt;"",D274&lt;&gt;"",ISNUMBER(E274),E274&gt;0,ISNUMBER(F274),F274&gt;=1,F274=INT(F274),ISNUMBER(G274),G274&gt;=1,G274&lt;=F274,G274=INT(G274),OR(J274="Pendente",J274="Pago",J274="Cancelado")),"OK","Revisar dados"))</f>
        <v/>
      </c>
    </row>
    <row r="275">
      <c r="A275" s="13"/>
      <c r="B275" s="6"/>
      <c r="C275" s="6"/>
      <c r="D275" s="6"/>
      <c r="E275" s="7"/>
      <c r="F275" s="6"/>
      <c r="G275" s="6"/>
      <c r="H275" s="8" t="str">
        <f t="shared" si="1"/>
        <v/>
      </c>
      <c r="I275" s="8" t="str">
        <f t="shared" si="2"/>
        <v/>
      </c>
      <c r="J275" s="14"/>
      <c r="L275" s="8" t="str">
        <f t="shared" si="3"/>
        <v/>
      </c>
      <c r="M275" s="10" t="str">
        <f>IF(COUNTA(A275:G275,J275:K275)=0,"",IF(AND(ISNUMBER(A275),A275&gt;0,B275&lt;&gt;"",COUNTIFS(Cartoes!$A$2:$A$50,B275,Cartoes!$H$2:$H$50,"OK")=1,C275&lt;&gt;"",D275&lt;&gt;"",ISNUMBER(E275),E275&gt;0,ISNUMBER(F275),F275&gt;=1,F275=INT(F275),ISNUMBER(G275),G275&gt;=1,G275&lt;=F275,G275=INT(G275),OR(J275="Pendente",J275="Pago",J275="Cancelado")),"OK","Revisar dados"))</f>
        <v/>
      </c>
    </row>
    <row r="276">
      <c r="A276" s="13"/>
      <c r="B276" s="6"/>
      <c r="C276" s="6"/>
      <c r="D276" s="6"/>
      <c r="E276" s="7"/>
      <c r="F276" s="6"/>
      <c r="G276" s="6"/>
      <c r="H276" s="8" t="str">
        <f t="shared" si="1"/>
        <v/>
      </c>
      <c r="I276" s="8" t="str">
        <f t="shared" si="2"/>
        <v/>
      </c>
      <c r="J276" s="14"/>
      <c r="L276" s="8" t="str">
        <f t="shared" si="3"/>
        <v/>
      </c>
      <c r="M276" s="10" t="str">
        <f>IF(COUNTA(A276:G276,J276:K276)=0,"",IF(AND(ISNUMBER(A276),A276&gt;0,B276&lt;&gt;"",COUNTIFS(Cartoes!$A$2:$A$50,B276,Cartoes!$H$2:$H$50,"OK")=1,C276&lt;&gt;"",D276&lt;&gt;"",ISNUMBER(E276),E276&gt;0,ISNUMBER(F276),F276&gt;=1,F276=INT(F276),ISNUMBER(G276),G276&gt;=1,G276&lt;=F276,G276=INT(G276),OR(J276="Pendente",J276="Pago",J276="Cancelado")),"OK","Revisar dados"))</f>
        <v/>
      </c>
    </row>
    <row r="277">
      <c r="A277" s="13"/>
      <c r="B277" s="6"/>
      <c r="C277" s="6"/>
      <c r="D277" s="6"/>
      <c r="E277" s="7"/>
      <c r="F277" s="6"/>
      <c r="G277" s="6"/>
      <c r="H277" s="8" t="str">
        <f t="shared" si="1"/>
        <v/>
      </c>
      <c r="I277" s="8" t="str">
        <f t="shared" si="2"/>
        <v/>
      </c>
      <c r="J277" s="14"/>
      <c r="L277" s="8" t="str">
        <f t="shared" si="3"/>
        <v/>
      </c>
      <c r="M277" s="10" t="str">
        <f>IF(COUNTA(A277:G277,J277:K277)=0,"",IF(AND(ISNUMBER(A277),A277&gt;0,B277&lt;&gt;"",COUNTIFS(Cartoes!$A$2:$A$50,B277,Cartoes!$H$2:$H$50,"OK")=1,C277&lt;&gt;"",D277&lt;&gt;"",ISNUMBER(E277),E277&gt;0,ISNUMBER(F277),F277&gt;=1,F277=INT(F277),ISNUMBER(G277),G277&gt;=1,G277&lt;=F277,G277=INT(G277),OR(J277="Pendente",J277="Pago",J277="Cancelado")),"OK","Revisar dados"))</f>
        <v/>
      </c>
    </row>
    <row r="278">
      <c r="A278" s="13"/>
      <c r="B278" s="6"/>
      <c r="C278" s="6"/>
      <c r="D278" s="6"/>
      <c r="E278" s="7"/>
      <c r="F278" s="6"/>
      <c r="G278" s="6"/>
      <c r="H278" s="8" t="str">
        <f t="shared" si="1"/>
        <v/>
      </c>
      <c r="I278" s="8" t="str">
        <f t="shared" si="2"/>
        <v/>
      </c>
      <c r="J278" s="14"/>
      <c r="L278" s="8" t="str">
        <f t="shared" si="3"/>
        <v/>
      </c>
      <c r="M278" s="10" t="str">
        <f>IF(COUNTA(A278:G278,J278:K278)=0,"",IF(AND(ISNUMBER(A278),A278&gt;0,B278&lt;&gt;"",COUNTIFS(Cartoes!$A$2:$A$50,B278,Cartoes!$H$2:$H$50,"OK")=1,C278&lt;&gt;"",D278&lt;&gt;"",ISNUMBER(E278),E278&gt;0,ISNUMBER(F278),F278&gt;=1,F278=INT(F278),ISNUMBER(G278),G278&gt;=1,G278&lt;=F278,G278=INT(G278),OR(J278="Pendente",J278="Pago",J278="Cancelado")),"OK","Revisar dados"))</f>
        <v/>
      </c>
    </row>
    <row r="279">
      <c r="A279" s="13"/>
      <c r="B279" s="6"/>
      <c r="C279" s="6"/>
      <c r="D279" s="6"/>
      <c r="E279" s="7"/>
      <c r="F279" s="6"/>
      <c r="G279" s="6"/>
      <c r="H279" s="8" t="str">
        <f t="shared" si="1"/>
        <v/>
      </c>
      <c r="I279" s="8" t="str">
        <f t="shared" si="2"/>
        <v/>
      </c>
      <c r="J279" s="14"/>
      <c r="L279" s="8" t="str">
        <f t="shared" si="3"/>
        <v/>
      </c>
      <c r="M279" s="10" t="str">
        <f>IF(COUNTA(A279:G279,J279:K279)=0,"",IF(AND(ISNUMBER(A279),A279&gt;0,B279&lt;&gt;"",COUNTIFS(Cartoes!$A$2:$A$50,B279,Cartoes!$H$2:$H$50,"OK")=1,C279&lt;&gt;"",D279&lt;&gt;"",ISNUMBER(E279),E279&gt;0,ISNUMBER(F279),F279&gt;=1,F279=INT(F279),ISNUMBER(G279),G279&gt;=1,G279&lt;=F279,G279=INT(G279),OR(J279="Pendente",J279="Pago",J279="Cancelado")),"OK","Revisar dados"))</f>
        <v/>
      </c>
    </row>
    <row r="280">
      <c r="A280" s="13"/>
      <c r="B280" s="6"/>
      <c r="C280" s="6"/>
      <c r="D280" s="6"/>
      <c r="E280" s="7"/>
      <c r="F280" s="6"/>
      <c r="G280" s="6"/>
      <c r="H280" s="8" t="str">
        <f t="shared" si="1"/>
        <v/>
      </c>
      <c r="I280" s="8" t="str">
        <f t="shared" si="2"/>
        <v/>
      </c>
      <c r="J280" s="14"/>
      <c r="L280" s="8" t="str">
        <f t="shared" si="3"/>
        <v/>
      </c>
      <c r="M280" s="10" t="str">
        <f>IF(COUNTA(A280:G280,J280:K280)=0,"",IF(AND(ISNUMBER(A280),A280&gt;0,B280&lt;&gt;"",COUNTIFS(Cartoes!$A$2:$A$50,B280,Cartoes!$H$2:$H$50,"OK")=1,C280&lt;&gt;"",D280&lt;&gt;"",ISNUMBER(E280),E280&gt;0,ISNUMBER(F280),F280&gt;=1,F280=INT(F280),ISNUMBER(G280),G280&gt;=1,G280&lt;=F280,G280=INT(G280),OR(J280="Pendente",J280="Pago",J280="Cancelado")),"OK","Revisar dados"))</f>
        <v/>
      </c>
    </row>
    <row r="281">
      <c r="A281" s="13"/>
      <c r="B281" s="6"/>
      <c r="C281" s="6"/>
      <c r="D281" s="6"/>
      <c r="E281" s="7"/>
      <c r="F281" s="6"/>
      <c r="G281" s="6"/>
      <c r="H281" s="8" t="str">
        <f t="shared" si="1"/>
        <v/>
      </c>
      <c r="I281" s="8" t="str">
        <f t="shared" si="2"/>
        <v/>
      </c>
      <c r="J281" s="14"/>
      <c r="L281" s="8" t="str">
        <f t="shared" si="3"/>
        <v/>
      </c>
      <c r="M281" s="10" t="str">
        <f>IF(COUNTA(A281:G281,J281:K281)=0,"",IF(AND(ISNUMBER(A281),A281&gt;0,B281&lt;&gt;"",COUNTIFS(Cartoes!$A$2:$A$50,B281,Cartoes!$H$2:$H$50,"OK")=1,C281&lt;&gt;"",D281&lt;&gt;"",ISNUMBER(E281),E281&gt;0,ISNUMBER(F281),F281&gt;=1,F281=INT(F281),ISNUMBER(G281),G281&gt;=1,G281&lt;=F281,G281=INT(G281),OR(J281="Pendente",J281="Pago",J281="Cancelado")),"OK","Revisar dados"))</f>
        <v/>
      </c>
    </row>
    <row r="282">
      <c r="A282" s="13"/>
      <c r="B282" s="6"/>
      <c r="C282" s="6"/>
      <c r="D282" s="6"/>
      <c r="E282" s="7"/>
      <c r="F282" s="6"/>
      <c r="G282" s="6"/>
      <c r="H282" s="8" t="str">
        <f t="shared" si="1"/>
        <v/>
      </c>
      <c r="I282" s="8" t="str">
        <f t="shared" si="2"/>
        <v/>
      </c>
      <c r="J282" s="14"/>
      <c r="L282" s="8" t="str">
        <f t="shared" si="3"/>
        <v/>
      </c>
      <c r="M282" s="10" t="str">
        <f>IF(COUNTA(A282:G282,J282:K282)=0,"",IF(AND(ISNUMBER(A282),A282&gt;0,B282&lt;&gt;"",COUNTIFS(Cartoes!$A$2:$A$50,B282,Cartoes!$H$2:$H$50,"OK")=1,C282&lt;&gt;"",D282&lt;&gt;"",ISNUMBER(E282),E282&gt;0,ISNUMBER(F282),F282&gt;=1,F282=INT(F282),ISNUMBER(G282),G282&gt;=1,G282&lt;=F282,G282=INT(G282),OR(J282="Pendente",J282="Pago",J282="Cancelado")),"OK","Revisar dados"))</f>
        <v/>
      </c>
    </row>
    <row r="283">
      <c r="A283" s="13"/>
      <c r="B283" s="6"/>
      <c r="C283" s="6"/>
      <c r="D283" s="6"/>
      <c r="E283" s="7"/>
      <c r="F283" s="6"/>
      <c r="G283" s="6"/>
      <c r="H283" s="8" t="str">
        <f t="shared" si="1"/>
        <v/>
      </c>
      <c r="I283" s="8" t="str">
        <f t="shared" si="2"/>
        <v/>
      </c>
      <c r="J283" s="14"/>
      <c r="L283" s="8" t="str">
        <f t="shared" si="3"/>
        <v/>
      </c>
      <c r="M283" s="10" t="str">
        <f>IF(COUNTA(A283:G283,J283:K283)=0,"",IF(AND(ISNUMBER(A283),A283&gt;0,B283&lt;&gt;"",COUNTIFS(Cartoes!$A$2:$A$50,B283,Cartoes!$H$2:$H$50,"OK")=1,C283&lt;&gt;"",D283&lt;&gt;"",ISNUMBER(E283),E283&gt;0,ISNUMBER(F283),F283&gt;=1,F283=INT(F283),ISNUMBER(G283),G283&gt;=1,G283&lt;=F283,G283=INT(G283),OR(J283="Pendente",J283="Pago",J283="Cancelado")),"OK","Revisar dados"))</f>
        <v/>
      </c>
    </row>
    <row r="284">
      <c r="A284" s="13"/>
      <c r="B284" s="6"/>
      <c r="C284" s="6"/>
      <c r="D284" s="6"/>
      <c r="E284" s="7"/>
      <c r="F284" s="6"/>
      <c r="G284" s="6"/>
      <c r="H284" s="8" t="str">
        <f t="shared" si="1"/>
        <v/>
      </c>
      <c r="I284" s="8" t="str">
        <f t="shared" si="2"/>
        <v/>
      </c>
      <c r="J284" s="14"/>
      <c r="L284" s="8" t="str">
        <f t="shared" si="3"/>
        <v/>
      </c>
      <c r="M284" s="10" t="str">
        <f>IF(COUNTA(A284:G284,J284:K284)=0,"",IF(AND(ISNUMBER(A284),A284&gt;0,B284&lt;&gt;"",COUNTIFS(Cartoes!$A$2:$A$50,B284,Cartoes!$H$2:$H$50,"OK")=1,C284&lt;&gt;"",D284&lt;&gt;"",ISNUMBER(E284),E284&gt;0,ISNUMBER(F284),F284&gt;=1,F284=INT(F284),ISNUMBER(G284),G284&gt;=1,G284&lt;=F284,G284=INT(G284),OR(J284="Pendente",J284="Pago",J284="Cancelado")),"OK","Revisar dados"))</f>
        <v/>
      </c>
    </row>
    <row r="285">
      <c r="A285" s="13"/>
      <c r="B285" s="6"/>
      <c r="C285" s="6"/>
      <c r="D285" s="6"/>
      <c r="E285" s="7"/>
      <c r="F285" s="6"/>
      <c r="G285" s="6"/>
      <c r="H285" s="8" t="str">
        <f t="shared" si="1"/>
        <v/>
      </c>
      <c r="I285" s="8" t="str">
        <f t="shared" si="2"/>
        <v/>
      </c>
      <c r="J285" s="14"/>
      <c r="L285" s="8" t="str">
        <f t="shared" si="3"/>
        <v/>
      </c>
      <c r="M285" s="10" t="str">
        <f>IF(COUNTA(A285:G285,J285:K285)=0,"",IF(AND(ISNUMBER(A285),A285&gt;0,B285&lt;&gt;"",COUNTIFS(Cartoes!$A$2:$A$50,B285,Cartoes!$H$2:$H$50,"OK")=1,C285&lt;&gt;"",D285&lt;&gt;"",ISNUMBER(E285),E285&gt;0,ISNUMBER(F285),F285&gt;=1,F285=INT(F285),ISNUMBER(G285),G285&gt;=1,G285&lt;=F285,G285=INT(G285),OR(J285="Pendente",J285="Pago",J285="Cancelado")),"OK","Revisar dados"))</f>
        <v/>
      </c>
    </row>
    <row r="286">
      <c r="A286" s="13"/>
      <c r="B286" s="6"/>
      <c r="C286" s="6"/>
      <c r="D286" s="6"/>
      <c r="E286" s="7"/>
      <c r="F286" s="6"/>
      <c r="G286" s="6"/>
      <c r="H286" s="8" t="str">
        <f t="shared" si="1"/>
        <v/>
      </c>
      <c r="I286" s="8" t="str">
        <f t="shared" si="2"/>
        <v/>
      </c>
      <c r="J286" s="14"/>
      <c r="L286" s="8" t="str">
        <f t="shared" si="3"/>
        <v/>
      </c>
      <c r="M286" s="10" t="str">
        <f>IF(COUNTA(A286:G286,J286:K286)=0,"",IF(AND(ISNUMBER(A286),A286&gt;0,B286&lt;&gt;"",COUNTIFS(Cartoes!$A$2:$A$50,B286,Cartoes!$H$2:$H$50,"OK")=1,C286&lt;&gt;"",D286&lt;&gt;"",ISNUMBER(E286),E286&gt;0,ISNUMBER(F286),F286&gt;=1,F286=INT(F286),ISNUMBER(G286),G286&gt;=1,G286&lt;=F286,G286=INT(G286),OR(J286="Pendente",J286="Pago",J286="Cancelado")),"OK","Revisar dados"))</f>
        <v/>
      </c>
    </row>
    <row r="287">
      <c r="A287" s="13"/>
      <c r="B287" s="6"/>
      <c r="C287" s="6"/>
      <c r="D287" s="6"/>
      <c r="E287" s="7"/>
      <c r="F287" s="6"/>
      <c r="G287" s="6"/>
      <c r="H287" s="8" t="str">
        <f t="shared" si="1"/>
        <v/>
      </c>
      <c r="I287" s="8" t="str">
        <f t="shared" si="2"/>
        <v/>
      </c>
      <c r="J287" s="14"/>
      <c r="L287" s="8" t="str">
        <f t="shared" si="3"/>
        <v/>
      </c>
      <c r="M287" s="10" t="str">
        <f>IF(COUNTA(A287:G287,J287:K287)=0,"",IF(AND(ISNUMBER(A287),A287&gt;0,B287&lt;&gt;"",COUNTIFS(Cartoes!$A$2:$A$50,B287,Cartoes!$H$2:$H$50,"OK")=1,C287&lt;&gt;"",D287&lt;&gt;"",ISNUMBER(E287),E287&gt;0,ISNUMBER(F287),F287&gt;=1,F287=INT(F287),ISNUMBER(G287),G287&gt;=1,G287&lt;=F287,G287=INT(G287),OR(J287="Pendente",J287="Pago",J287="Cancelado")),"OK","Revisar dados"))</f>
        <v/>
      </c>
    </row>
    <row r="288">
      <c r="A288" s="13"/>
      <c r="B288" s="6"/>
      <c r="C288" s="6"/>
      <c r="D288" s="6"/>
      <c r="E288" s="7"/>
      <c r="F288" s="6"/>
      <c r="G288" s="6"/>
      <c r="H288" s="8" t="str">
        <f t="shared" si="1"/>
        <v/>
      </c>
      <c r="I288" s="8" t="str">
        <f t="shared" si="2"/>
        <v/>
      </c>
      <c r="J288" s="14"/>
      <c r="L288" s="8" t="str">
        <f t="shared" si="3"/>
        <v/>
      </c>
      <c r="M288" s="10" t="str">
        <f>IF(COUNTA(A288:G288,J288:K288)=0,"",IF(AND(ISNUMBER(A288),A288&gt;0,B288&lt;&gt;"",COUNTIFS(Cartoes!$A$2:$A$50,B288,Cartoes!$H$2:$H$50,"OK")=1,C288&lt;&gt;"",D288&lt;&gt;"",ISNUMBER(E288),E288&gt;0,ISNUMBER(F288),F288&gt;=1,F288=INT(F288),ISNUMBER(G288),G288&gt;=1,G288&lt;=F288,G288=INT(G288),OR(J288="Pendente",J288="Pago",J288="Cancelado")),"OK","Revisar dados"))</f>
        <v/>
      </c>
    </row>
    <row r="289">
      <c r="A289" s="13"/>
      <c r="B289" s="6"/>
      <c r="C289" s="6"/>
      <c r="D289" s="6"/>
      <c r="E289" s="7"/>
      <c r="F289" s="6"/>
      <c r="G289" s="6"/>
      <c r="H289" s="8" t="str">
        <f t="shared" si="1"/>
        <v/>
      </c>
      <c r="I289" s="8" t="str">
        <f t="shared" si="2"/>
        <v/>
      </c>
      <c r="J289" s="14"/>
      <c r="L289" s="8" t="str">
        <f t="shared" si="3"/>
        <v/>
      </c>
      <c r="M289" s="10" t="str">
        <f>IF(COUNTA(A289:G289,J289:K289)=0,"",IF(AND(ISNUMBER(A289),A289&gt;0,B289&lt;&gt;"",COUNTIFS(Cartoes!$A$2:$A$50,B289,Cartoes!$H$2:$H$50,"OK")=1,C289&lt;&gt;"",D289&lt;&gt;"",ISNUMBER(E289),E289&gt;0,ISNUMBER(F289),F289&gt;=1,F289=INT(F289),ISNUMBER(G289),G289&gt;=1,G289&lt;=F289,G289=INT(G289),OR(J289="Pendente",J289="Pago",J289="Cancelado")),"OK","Revisar dados"))</f>
        <v/>
      </c>
    </row>
    <row r="290">
      <c r="A290" s="13"/>
      <c r="B290" s="6"/>
      <c r="C290" s="6"/>
      <c r="D290" s="6"/>
      <c r="E290" s="7"/>
      <c r="F290" s="6"/>
      <c r="G290" s="6"/>
      <c r="H290" s="8" t="str">
        <f t="shared" si="1"/>
        <v/>
      </c>
      <c r="I290" s="8" t="str">
        <f t="shared" si="2"/>
        <v/>
      </c>
      <c r="J290" s="14"/>
      <c r="L290" s="8" t="str">
        <f t="shared" si="3"/>
        <v/>
      </c>
      <c r="M290" s="10" t="str">
        <f>IF(COUNTA(A290:G290,J290:K290)=0,"",IF(AND(ISNUMBER(A290),A290&gt;0,B290&lt;&gt;"",COUNTIFS(Cartoes!$A$2:$A$50,B290,Cartoes!$H$2:$H$50,"OK")=1,C290&lt;&gt;"",D290&lt;&gt;"",ISNUMBER(E290),E290&gt;0,ISNUMBER(F290),F290&gt;=1,F290=INT(F290),ISNUMBER(G290),G290&gt;=1,G290&lt;=F290,G290=INT(G290),OR(J290="Pendente",J290="Pago",J290="Cancelado")),"OK","Revisar dados"))</f>
        <v/>
      </c>
    </row>
    <row r="291">
      <c r="A291" s="13"/>
      <c r="B291" s="6"/>
      <c r="C291" s="6"/>
      <c r="D291" s="6"/>
      <c r="E291" s="7"/>
      <c r="F291" s="6"/>
      <c r="G291" s="6"/>
      <c r="H291" s="8" t="str">
        <f t="shared" si="1"/>
        <v/>
      </c>
      <c r="I291" s="8" t="str">
        <f t="shared" si="2"/>
        <v/>
      </c>
      <c r="J291" s="14"/>
      <c r="L291" s="8" t="str">
        <f t="shared" si="3"/>
        <v/>
      </c>
      <c r="M291" s="10" t="str">
        <f>IF(COUNTA(A291:G291,J291:K291)=0,"",IF(AND(ISNUMBER(A291),A291&gt;0,B291&lt;&gt;"",COUNTIFS(Cartoes!$A$2:$A$50,B291,Cartoes!$H$2:$H$50,"OK")=1,C291&lt;&gt;"",D291&lt;&gt;"",ISNUMBER(E291),E291&gt;0,ISNUMBER(F291),F291&gt;=1,F291=INT(F291),ISNUMBER(G291),G291&gt;=1,G291&lt;=F291,G291=INT(G291),OR(J291="Pendente",J291="Pago",J291="Cancelado")),"OK","Revisar dados"))</f>
        <v/>
      </c>
    </row>
    <row r="292">
      <c r="A292" s="13"/>
      <c r="B292" s="6"/>
      <c r="C292" s="6"/>
      <c r="D292" s="6"/>
      <c r="E292" s="7"/>
      <c r="F292" s="6"/>
      <c r="G292" s="6"/>
      <c r="H292" s="8" t="str">
        <f t="shared" si="1"/>
        <v/>
      </c>
      <c r="I292" s="8" t="str">
        <f t="shared" si="2"/>
        <v/>
      </c>
      <c r="J292" s="14"/>
      <c r="L292" s="8" t="str">
        <f t="shared" si="3"/>
        <v/>
      </c>
      <c r="M292" s="10" t="str">
        <f>IF(COUNTA(A292:G292,J292:K292)=0,"",IF(AND(ISNUMBER(A292),A292&gt;0,B292&lt;&gt;"",COUNTIFS(Cartoes!$A$2:$A$50,B292,Cartoes!$H$2:$H$50,"OK")=1,C292&lt;&gt;"",D292&lt;&gt;"",ISNUMBER(E292),E292&gt;0,ISNUMBER(F292),F292&gt;=1,F292=INT(F292),ISNUMBER(G292),G292&gt;=1,G292&lt;=F292,G292=INT(G292),OR(J292="Pendente",J292="Pago",J292="Cancelado")),"OK","Revisar dados"))</f>
        <v/>
      </c>
    </row>
    <row r="293">
      <c r="A293" s="13"/>
      <c r="B293" s="6"/>
      <c r="C293" s="6"/>
      <c r="D293" s="6"/>
      <c r="E293" s="7"/>
      <c r="F293" s="6"/>
      <c r="G293" s="6"/>
      <c r="H293" s="8" t="str">
        <f t="shared" si="1"/>
        <v/>
      </c>
      <c r="I293" s="8" t="str">
        <f t="shared" si="2"/>
        <v/>
      </c>
      <c r="J293" s="14"/>
      <c r="L293" s="8" t="str">
        <f t="shared" si="3"/>
        <v/>
      </c>
      <c r="M293" s="10" t="str">
        <f>IF(COUNTA(A293:G293,J293:K293)=0,"",IF(AND(ISNUMBER(A293),A293&gt;0,B293&lt;&gt;"",COUNTIFS(Cartoes!$A$2:$A$50,B293,Cartoes!$H$2:$H$50,"OK")=1,C293&lt;&gt;"",D293&lt;&gt;"",ISNUMBER(E293),E293&gt;0,ISNUMBER(F293),F293&gt;=1,F293=INT(F293),ISNUMBER(G293),G293&gt;=1,G293&lt;=F293,G293=INT(G293),OR(J293="Pendente",J293="Pago",J293="Cancelado")),"OK","Revisar dados"))</f>
        <v/>
      </c>
    </row>
    <row r="294">
      <c r="A294" s="13"/>
      <c r="B294" s="6"/>
      <c r="C294" s="6"/>
      <c r="D294" s="6"/>
      <c r="E294" s="7"/>
      <c r="F294" s="6"/>
      <c r="G294" s="6"/>
      <c r="H294" s="8" t="str">
        <f t="shared" si="1"/>
        <v/>
      </c>
      <c r="I294" s="8" t="str">
        <f t="shared" si="2"/>
        <v/>
      </c>
      <c r="J294" s="14"/>
      <c r="L294" s="8" t="str">
        <f t="shared" si="3"/>
        <v/>
      </c>
      <c r="M294" s="10" t="str">
        <f>IF(COUNTA(A294:G294,J294:K294)=0,"",IF(AND(ISNUMBER(A294),A294&gt;0,B294&lt;&gt;"",COUNTIFS(Cartoes!$A$2:$A$50,B294,Cartoes!$H$2:$H$50,"OK")=1,C294&lt;&gt;"",D294&lt;&gt;"",ISNUMBER(E294),E294&gt;0,ISNUMBER(F294),F294&gt;=1,F294=INT(F294),ISNUMBER(G294),G294&gt;=1,G294&lt;=F294,G294=INT(G294),OR(J294="Pendente",J294="Pago",J294="Cancelado")),"OK","Revisar dados"))</f>
        <v/>
      </c>
    </row>
    <row r="295">
      <c r="A295" s="13"/>
      <c r="B295" s="6"/>
      <c r="C295" s="6"/>
      <c r="D295" s="6"/>
      <c r="E295" s="7"/>
      <c r="F295" s="6"/>
      <c r="G295" s="6"/>
      <c r="H295" s="8" t="str">
        <f t="shared" si="1"/>
        <v/>
      </c>
      <c r="I295" s="8" t="str">
        <f t="shared" si="2"/>
        <v/>
      </c>
      <c r="J295" s="14"/>
      <c r="L295" s="8" t="str">
        <f t="shared" si="3"/>
        <v/>
      </c>
      <c r="M295" s="10" t="str">
        <f>IF(COUNTA(A295:G295,J295:K295)=0,"",IF(AND(ISNUMBER(A295),A295&gt;0,B295&lt;&gt;"",COUNTIFS(Cartoes!$A$2:$A$50,B295,Cartoes!$H$2:$H$50,"OK")=1,C295&lt;&gt;"",D295&lt;&gt;"",ISNUMBER(E295),E295&gt;0,ISNUMBER(F295),F295&gt;=1,F295=INT(F295),ISNUMBER(G295),G295&gt;=1,G295&lt;=F295,G295=INT(G295),OR(J295="Pendente",J295="Pago",J295="Cancelado")),"OK","Revisar dados"))</f>
        <v/>
      </c>
    </row>
    <row r="296">
      <c r="A296" s="13"/>
      <c r="B296" s="6"/>
      <c r="C296" s="6"/>
      <c r="D296" s="6"/>
      <c r="E296" s="7"/>
      <c r="F296" s="6"/>
      <c r="G296" s="6"/>
      <c r="H296" s="8" t="str">
        <f t="shared" si="1"/>
        <v/>
      </c>
      <c r="I296" s="8" t="str">
        <f t="shared" si="2"/>
        <v/>
      </c>
      <c r="J296" s="14"/>
      <c r="L296" s="8" t="str">
        <f t="shared" si="3"/>
        <v/>
      </c>
      <c r="M296" s="10" t="str">
        <f>IF(COUNTA(A296:G296,J296:K296)=0,"",IF(AND(ISNUMBER(A296),A296&gt;0,B296&lt;&gt;"",COUNTIFS(Cartoes!$A$2:$A$50,B296,Cartoes!$H$2:$H$50,"OK")=1,C296&lt;&gt;"",D296&lt;&gt;"",ISNUMBER(E296),E296&gt;0,ISNUMBER(F296),F296&gt;=1,F296=INT(F296),ISNUMBER(G296),G296&gt;=1,G296&lt;=F296,G296=INT(G296),OR(J296="Pendente",J296="Pago",J296="Cancelado")),"OK","Revisar dados"))</f>
        <v/>
      </c>
    </row>
    <row r="297">
      <c r="A297" s="13"/>
      <c r="B297" s="6"/>
      <c r="C297" s="6"/>
      <c r="D297" s="6"/>
      <c r="E297" s="7"/>
      <c r="F297" s="6"/>
      <c r="G297" s="6"/>
      <c r="H297" s="8" t="str">
        <f t="shared" si="1"/>
        <v/>
      </c>
      <c r="I297" s="8" t="str">
        <f t="shared" si="2"/>
        <v/>
      </c>
      <c r="J297" s="14"/>
      <c r="L297" s="8" t="str">
        <f t="shared" si="3"/>
        <v/>
      </c>
      <c r="M297" s="10" t="str">
        <f>IF(COUNTA(A297:G297,J297:K297)=0,"",IF(AND(ISNUMBER(A297),A297&gt;0,B297&lt;&gt;"",COUNTIFS(Cartoes!$A$2:$A$50,B297,Cartoes!$H$2:$H$50,"OK")=1,C297&lt;&gt;"",D297&lt;&gt;"",ISNUMBER(E297),E297&gt;0,ISNUMBER(F297),F297&gt;=1,F297=INT(F297),ISNUMBER(G297),G297&gt;=1,G297&lt;=F297,G297=INT(G297),OR(J297="Pendente",J297="Pago",J297="Cancelado")),"OK","Revisar dados"))</f>
        <v/>
      </c>
    </row>
    <row r="298">
      <c r="A298" s="13"/>
      <c r="B298" s="6"/>
      <c r="C298" s="6"/>
      <c r="D298" s="6"/>
      <c r="E298" s="7"/>
      <c r="F298" s="6"/>
      <c r="G298" s="6"/>
      <c r="H298" s="8" t="str">
        <f t="shared" si="1"/>
        <v/>
      </c>
      <c r="I298" s="8" t="str">
        <f t="shared" si="2"/>
        <v/>
      </c>
      <c r="J298" s="14"/>
      <c r="L298" s="8" t="str">
        <f t="shared" si="3"/>
        <v/>
      </c>
      <c r="M298" s="10" t="str">
        <f>IF(COUNTA(A298:G298,J298:K298)=0,"",IF(AND(ISNUMBER(A298),A298&gt;0,B298&lt;&gt;"",COUNTIFS(Cartoes!$A$2:$A$50,B298,Cartoes!$H$2:$H$50,"OK")=1,C298&lt;&gt;"",D298&lt;&gt;"",ISNUMBER(E298),E298&gt;0,ISNUMBER(F298),F298&gt;=1,F298=INT(F298),ISNUMBER(G298),G298&gt;=1,G298&lt;=F298,G298=INT(G298),OR(J298="Pendente",J298="Pago",J298="Cancelado")),"OK","Revisar dados"))</f>
        <v/>
      </c>
    </row>
    <row r="299">
      <c r="A299" s="13"/>
      <c r="B299" s="6"/>
      <c r="C299" s="6"/>
      <c r="D299" s="6"/>
      <c r="E299" s="7"/>
      <c r="F299" s="6"/>
      <c r="G299" s="6"/>
      <c r="H299" s="8" t="str">
        <f t="shared" si="1"/>
        <v/>
      </c>
      <c r="I299" s="8" t="str">
        <f t="shared" si="2"/>
        <v/>
      </c>
      <c r="J299" s="14"/>
      <c r="L299" s="8" t="str">
        <f t="shared" si="3"/>
        <v/>
      </c>
      <c r="M299" s="10" t="str">
        <f>IF(COUNTA(A299:G299,J299:K299)=0,"",IF(AND(ISNUMBER(A299),A299&gt;0,B299&lt;&gt;"",COUNTIFS(Cartoes!$A$2:$A$50,B299,Cartoes!$H$2:$H$50,"OK")=1,C299&lt;&gt;"",D299&lt;&gt;"",ISNUMBER(E299),E299&gt;0,ISNUMBER(F299),F299&gt;=1,F299=INT(F299),ISNUMBER(G299),G299&gt;=1,G299&lt;=F299,G299=INT(G299),OR(J299="Pendente",J299="Pago",J299="Cancelado")),"OK","Revisar dados"))</f>
        <v/>
      </c>
    </row>
    <row r="300">
      <c r="A300" s="13"/>
      <c r="B300" s="6"/>
      <c r="C300" s="6"/>
      <c r="D300" s="6"/>
      <c r="E300" s="7"/>
      <c r="F300" s="6"/>
      <c r="G300" s="6"/>
      <c r="H300" s="8" t="str">
        <f t="shared" si="1"/>
        <v/>
      </c>
      <c r="I300" s="8" t="str">
        <f t="shared" si="2"/>
        <v/>
      </c>
      <c r="J300" s="14"/>
      <c r="L300" s="8" t="str">
        <f t="shared" si="3"/>
        <v/>
      </c>
      <c r="M300" s="10" t="str">
        <f>IF(COUNTA(A300:G300,J300:K300)=0,"",IF(AND(ISNUMBER(A300),A300&gt;0,B300&lt;&gt;"",COUNTIFS(Cartoes!$A$2:$A$50,B300,Cartoes!$H$2:$H$50,"OK")=1,C300&lt;&gt;"",D300&lt;&gt;"",ISNUMBER(E300),E300&gt;0,ISNUMBER(F300),F300&gt;=1,F300=INT(F300),ISNUMBER(G300),G300&gt;=1,G300&lt;=F300,G300=INT(G300),OR(J300="Pendente",J300="Pago",J300="Cancelado")),"OK","Revisar dados"))</f>
        <v/>
      </c>
    </row>
    <row r="301">
      <c r="A301" s="13"/>
      <c r="B301" s="6"/>
      <c r="C301" s="6"/>
      <c r="D301" s="6"/>
      <c r="E301" s="7"/>
      <c r="F301" s="6"/>
      <c r="G301" s="6"/>
      <c r="H301" s="8" t="str">
        <f t="shared" si="1"/>
        <v/>
      </c>
      <c r="I301" s="8" t="str">
        <f t="shared" si="2"/>
        <v/>
      </c>
      <c r="J301" s="14"/>
      <c r="L301" s="8" t="str">
        <f t="shared" si="3"/>
        <v/>
      </c>
      <c r="M301" s="10" t="str">
        <f>IF(COUNTA(A301:G301,J301:K301)=0,"",IF(AND(ISNUMBER(A301),A301&gt;0,B301&lt;&gt;"",COUNTIFS(Cartoes!$A$2:$A$50,B301,Cartoes!$H$2:$H$50,"OK")=1,C301&lt;&gt;"",D301&lt;&gt;"",ISNUMBER(E301),E301&gt;0,ISNUMBER(F301),F301&gt;=1,F301=INT(F301),ISNUMBER(G301),G301&gt;=1,G301&lt;=F301,G301=INT(G301),OR(J301="Pendente",J301="Pago",J301="Cancelado")),"OK","Revisar dados"))</f>
        <v/>
      </c>
    </row>
    <row r="302">
      <c r="A302" s="13"/>
      <c r="B302" s="6"/>
      <c r="C302" s="6"/>
      <c r="D302" s="6"/>
      <c r="E302" s="7"/>
      <c r="F302" s="6"/>
      <c r="G302" s="6"/>
      <c r="H302" s="8" t="str">
        <f t="shared" si="1"/>
        <v/>
      </c>
      <c r="I302" s="8" t="str">
        <f t="shared" si="2"/>
        <v/>
      </c>
      <c r="J302" s="14"/>
      <c r="L302" s="8" t="str">
        <f t="shared" si="3"/>
        <v/>
      </c>
      <c r="M302" s="10" t="str">
        <f>IF(COUNTA(A302:G302,J302:K302)=0,"",IF(AND(ISNUMBER(A302),A302&gt;0,B302&lt;&gt;"",COUNTIFS(Cartoes!$A$2:$A$50,B302,Cartoes!$H$2:$H$50,"OK")=1,C302&lt;&gt;"",D302&lt;&gt;"",ISNUMBER(E302),E302&gt;0,ISNUMBER(F302),F302&gt;=1,F302=INT(F302),ISNUMBER(G302),G302&gt;=1,G302&lt;=F302,G302=INT(G302),OR(J302="Pendente",J302="Pago",J302="Cancelado")),"OK","Revisar dados"))</f>
        <v/>
      </c>
    </row>
    <row r="303">
      <c r="A303" s="13"/>
      <c r="B303" s="6"/>
      <c r="C303" s="6"/>
      <c r="D303" s="6"/>
      <c r="E303" s="7"/>
      <c r="F303" s="6"/>
      <c r="G303" s="6"/>
      <c r="H303" s="8" t="str">
        <f t="shared" si="1"/>
        <v/>
      </c>
      <c r="I303" s="8" t="str">
        <f t="shared" si="2"/>
        <v/>
      </c>
      <c r="J303" s="14"/>
      <c r="L303" s="8" t="str">
        <f t="shared" si="3"/>
        <v/>
      </c>
      <c r="M303" s="10" t="str">
        <f>IF(COUNTA(A303:G303,J303:K303)=0,"",IF(AND(ISNUMBER(A303),A303&gt;0,B303&lt;&gt;"",COUNTIFS(Cartoes!$A$2:$A$50,B303,Cartoes!$H$2:$H$50,"OK")=1,C303&lt;&gt;"",D303&lt;&gt;"",ISNUMBER(E303),E303&gt;0,ISNUMBER(F303),F303&gt;=1,F303=INT(F303),ISNUMBER(G303),G303&gt;=1,G303&lt;=F303,G303=INT(G303),OR(J303="Pendente",J303="Pago",J303="Cancelado")),"OK","Revisar dados"))</f>
        <v/>
      </c>
    </row>
    <row r="304">
      <c r="A304" s="13"/>
      <c r="B304" s="6"/>
      <c r="C304" s="6"/>
      <c r="D304" s="6"/>
      <c r="E304" s="7"/>
      <c r="F304" s="6"/>
      <c r="G304" s="6"/>
      <c r="H304" s="8" t="str">
        <f t="shared" si="1"/>
        <v/>
      </c>
      <c r="I304" s="8" t="str">
        <f t="shared" si="2"/>
        <v/>
      </c>
      <c r="J304" s="14"/>
      <c r="L304" s="8" t="str">
        <f t="shared" si="3"/>
        <v/>
      </c>
      <c r="M304" s="10" t="str">
        <f>IF(COUNTA(A304:G304,J304:K304)=0,"",IF(AND(ISNUMBER(A304),A304&gt;0,B304&lt;&gt;"",COUNTIFS(Cartoes!$A$2:$A$50,B304,Cartoes!$H$2:$H$50,"OK")=1,C304&lt;&gt;"",D304&lt;&gt;"",ISNUMBER(E304),E304&gt;0,ISNUMBER(F304),F304&gt;=1,F304=INT(F304),ISNUMBER(G304),G304&gt;=1,G304&lt;=F304,G304=INT(G304),OR(J304="Pendente",J304="Pago",J304="Cancelado")),"OK","Revisar dados"))</f>
        <v/>
      </c>
    </row>
    <row r="305">
      <c r="A305" s="13"/>
      <c r="B305" s="6"/>
      <c r="C305" s="6"/>
      <c r="D305" s="6"/>
      <c r="E305" s="7"/>
      <c r="F305" s="6"/>
      <c r="G305" s="6"/>
      <c r="H305" s="8" t="str">
        <f t="shared" si="1"/>
        <v/>
      </c>
      <c r="I305" s="8" t="str">
        <f t="shared" si="2"/>
        <v/>
      </c>
      <c r="J305" s="14"/>
      <c r="L305" s="8" t="str">
        <f t="shared" si="3"/>
        <v/>
      </c>
      <c r="M305" s="10" t="str">
        <f>IF(COUNTA(A305:G305,J305:K305)=0,"",IF(AND(ISNUMBER(A305),A305&gt;0,B305&lt;&gt;"",COUNTIFS(Cartoes!$A$2:$A$50,B305,Cartoes!$H$2:$H$50,"OK")=1,C305&lt;&gt;"",D305&lt;&gt;"",ISNUMBER(E305),E305&gt;0,ISNUMBER(F305),F305&gt;=1,F305=INT(F305),ISNUMBER(G305),G305&gt;=1,G305&lt;=F305,G305=INT(G305),OR(J305="Pendente",J305="Pago",J305="Cancelado")),"OK","Revisar dados"))</f>
        <v/>
      </c>
    </row>
    <row r="306">
      <c r="A306" s="13"/>
      <c r="B306" s="6"/>
      <c r="C306" s="6"/>
      <c r="D306" s="6"/>
      <c r="E306" s="7"/>
      <c r="F306" s="6"/>
      <c r="G306" s="6"/>
      <c r="H306" s="8" t="str">
        <f t="shared" si="1"/>
        <v/>
      </c>
      <c r="I306" s="8" t="str">
        <f t="shared" si="2"/>
        <v/>
      </c>
      <c r="J306" s="14"/>
      <c r="L306" s="8" t="str">
        <f t="shared" si="3"/>
        <v/>
      </c>
      <c r="M306" s="10" t="str">
        <f>IF(COUNTA(A306:G306,J306:K306)=0,"",IF(AND(ISNUMBER(A306),A306&gt;0,B306&lt;&gt;"",COUNTIFS(Cartoes!$A$2:$A$50,B306,Cartoes!$H$2:$H$50,"OK")=1,C306&lt;&gt;"",D306&lt;&gt;"",ISNUMBER(E306),E306&gt;0,ISNUMBER(F306),F306&gt;=1,F306=INT(F306),ISNUMBER(G306),G306&gt;=1,G306&lt;=F306,G306=INT(G306),OR(J306="Pendente",J306="Pago",J306="Cancelado")),"OK","Revisar dados"))</f>
        <v/>
      </c>
    </row>
    <row r="307">
      <c r="A307" s="13"/>
      <c r="B307" s="6"/>
      <c r="C307" s="6"/>
      <c r="D307" s="6"/>
      <c r="E307" s="7"/>
      <c r="F307" s="6"/>
      <c r="G307" s="6"/>
      <c r="H307" s="8" t="str">
        <f t="shared" si="1"/>
        <v/>
      </c>
      <c r="I307" s="8" t="str">
        <f t="shared" si="2"/>
        <v/>
      </c>
      <c r="J307" s="14"/>
      <c r="L307" s="8" t="str">
        <f t="shared" si="3"/>
        <v/>
      </c>
      <c r="M307" s="10" t="str">
        <f>IF(COUNTA(A307:G307,J307:K307)=0,"",IF(AND(ISNUMBER(A307),A307&gt;0,B307&lt;&gt;"",COUNTIFS(Cartoes!$A$2:$A$50,B307,Cartoes!$H$2:$H$50,"OK")=1,C307&lt;&gt;"",D307&lt;&gt;"",ISNUMBER(E307),E307&gt;0,ISNUMBER(F307),F307&gt;=1,F307=INT(F307),ISNUMBER(G307),G307&gt;=1,G307&lt;=F307,G307=INT(G307),OR(J307="Pendente",J307="Pago",J307="Cancelado")),"OK","Revisar dados"))</f>
        <v/>
      </c>
    </row>
    <row r="308">
      <c r="A308" s="13"/>
      <c r="B308" s="6"/>
      <c r="C308" s="6"/>
      <c r="D308" s="6"/>
      <c r="E308" s="7"/>
      <c r="F308" s="6"/>
      <c r="G308" s="6"/>
      <c r="H308" s="8" t="str">
        <f t="shared" si="1"/>
        <v/>
      </c>
      <c r="I308" s="8" t="str">
        <f t="shared" si="2"/>
        <v/>
      </c>
      <c r="J308" s="14"/>
      <c r="L308" s="8" t="str">
        <f t="shared" si="3"/>
        <v/>
      </c>
      <c r="M308" s="10" t="str">
        <f>IF(COUNTA(A308:G308,J308:K308)=0,"",IF(AND(ISNUMBER(A308),A308&gt;0,B308&lt;&gt;"",COUNTIFS(Cartoes!$A$2:$A$50,B308,Cartoes!$H$2:$H$50,"OK")=1,C308&lt;&gt;"",D308&lt;&gt;"",ISNUMBER(E308),E308&gt;0,ISNUMBER(F308),F308&gt;=1,F308=INT(F308),ISNUMBER(G308),G308&gt;=1,G308&lt;=F308,G308=INT(G308),OR(J308="Pendente",J308="Pago",J308="Cancelado")),"OK","Revisar dados"))</f>
        <v/>
      </c>
    </row>
    <row r="309">
      <c r="A309" s="13"/>
      <c r="B309" s="6"/>
      <c r="C309" s="6"/>
      <c r="D309" s="6"/>
      <c r="E309" s="7"/>
      <c r="F309" s="6"/>
      <c r="G309" s="6"/>
      <c r="H309" s="8" t="str">
        <f t="shared" si="1"/>
        <v/>
      </c>
      <c r="I309" s="8" t="str">
        <f t="shared" si="2"/>
        <v/>
      </c>
      <c r="J309" s="14"/>
      <c r="L309" s="8" t="str">
        <f t="shared" si="3"/>
        <v/>
      </c>
      <c r="M309" s="10" t="str">
        <f>IF(COUNTA(A309:G309,J309:K309)=0,"",IF(AND(ISNUMBER(A309),A309&gt;0,B309&lt;&gt;"",COUNTIFS(Cartoes!$A$2:$A$50,B309,Cartoes!$H$2:$H$50,"OK")=1,C309&lt;&gt;"",D309&lt;&gt;"",ISNUMBER(E309),E309&gt;0,ISNUMBER(F309),F309&gt;=1,F309=INT(F309),ISNUMBER(G309),G309&gt;=1,G309&lt;=F309,G309=INT(G309),OR(J309="Pendente",J309="Pago",J309="Cancelado")),"OK","Revisar dados"))</f>
        <v/>
      </c>
    </row>
    <row r="310">
      <c r="A310" s="13"/>
      <c r="B310" s="6"/>
      <c r="C310" s="6"/>
      <c r="D310" s="6"/>
      <c r="E310" s="7"/>
      <c r="F310" s="6"/>
      <c r="G310" s="6"/>
      <c r="H310" s="8" t="str">
        <f t="shared" si="1"/>
        <v/>
      </c>
      <c r="I310" s="8" t="str">
        <f t="shared" si="2"/>
        <v/>
      </c>
      <c r="J310" s="14"/>
      <c r="L310" s="8" t="str">
        <f t="shared" si="3"/>
        <v/>
      </c>
      <c r="M310" s="10" t="str">
        <f>IF(COUNTA(A310:G310,J310:K310)=0,"",IF(AND(ISNUMBER(A310),A310&gt;0,B310&lt;&gt;"",COUNTIFS(Cartoes!$A$2:$A$50,B310,Cartoes!$H$2:$H$50,"OK")=1,C310&lt;&gt;"",D310&lt;&gt;"",ISNUMBER(E310),E310&gt;0,ISNUMBER(F310),F310&gt;=1,F310=INT(F310),ISNUMBER(G310),G310&gt;=1,G310&lt;=F310,G310=INT(G310),OR(J310="Pendente",J310="Pago",J310="Cancelado")),"OK","Revisar dados"))</f>
        <v/>
      </c>
    </row>
    <row r="311">
      <c r="A311" s="13"/>
      <c r="B311" s="6"/>
      <c r="C311" s="6"/>
      <c r="D311" s="6"/>
      <c r="E311" s="7"/>
      <c r="F311" s="6"/>
      <c r="G311" s="6"/>
      <c r="H311" s="8" t="str">
        <f t="shared" si="1"/>
        <v/>
      </c>
      <c r="I311" s="8" t="str">
        <f t="shared" si="2"/>
        <v/>
      </c>
      <c r="J311" s="14"/>
      <c r="L311" s="8" t="str">
        <f t="shared" si="3"/>
        <v/>
      </c>
      <c r="M311" s="10" t="str">
        <f>IF(COUNTA(A311:G311,J311:K311)=0,"",IF(AND(ISNUMBER(A311),A311&gt;0,B311&lt;&gt;"",COUNTIFS(Cartoes!$A$2:$A$50,B311,Cartoes!$H$2:$H$50,"OK")=1,C311&lt;&gt;"",D311&lt;&gt;"",ISNUMBER(E311),E311&gt;0,ISNUMBER(F311),F311&gt;=1,F311=INT(F311),ISNUMBER(G311),G311&gt;=1,G311&lt;=F311,G311=INT(G311),OR(J311="Pendente",J311="Pago",J311="Cancelado")),"OK","Revisar dados"))</f>
        <v/>
      </c>
    </row>
    <row r="312">
      <c r="A312" s="13"/>
      <c r="B312" s="6"/>
      <c r="C312" s="6"/>
      <c r="D312" s="6"/>
      <c r="E312" s="7"/>
      <c r="F312" s="6"/>
      <c r="G312" s="6"/>
      <c r="H312" s="8" t="str">
        <f t="shared" si="1"/>
        <v/>
      </c>
      <c r="I312" s="8" t="str">
        <f t="shared" si="2"/>
        <v/>
      </c>
      <c r="J312" s="14"/>
      <c r="L312" s="8" t="str">
        <f t="shared" si="3"/>
        <v/>
      </c>
      <c r="M312" s="10" t="str">
        <f>IF(COUNTA(A312:G312,J312:K312)=0,"",IF(AND(ISNUMBER(A312),A312&gt;0,B312&lt;&gt;"",COUNTIFS(Cartoes!$A$2:$A$50,B312,Cartoes!$H$2:$H$50,"OK")=1,C312&lt;&gt;"",D312&lt;&gt;"",ISNUMBER(E312),E312&gt;0,ISNUMBER(F312),F312&gt;=1,F312=INT(F312),ISNUMBER(G312),G312&gt;=1,G312&lt;=F312,G312=INT(G312),OR(J312="Pendente",J312="Pago",J312="Cancelado")),"OK","Revisar dados"))</f>
        <v/>
      </c>
    </row>
    <row r="313">
      <c r="A313" s="13"/>
      <c r="B313" s="6"/>
      <c r="C313" s="6"/>
      <c r="D313" s="6"/>
      <c r="E313" s="7"/>
      <c r="F313" s="6"/>
      <c r="G313" s="6"/>
      <c r="H313" s="8" t="str">
        <f t="shared" si="1"/>
        <v/>
      </c>
      <c r="I313" s="8" t="str">
        <f t="shared" si="2"/>
        <v/>
      </c>
      <c r="J313" s="14"/>
      <c r="L313" s="8" t="str">
        <f t="shared" si="3"/>
        <v/>
      </c>
      <c r="M313" s="10" t="str">
        <f>IF(COUNTA(A313:G313,J313:K313)=0,"",IF(AND(ISNUMBER(A313),A313&gt;0,B313&lt;&gt;"",COUNTIFS(Cartoes!$A$2:$A$50,B313,Cartoes!$H$2:$H$50,"OK")=1,C313&lt;&gt;"",D313&lt;&gt;"",ISNUMBER(E313),E313&gt;0,ISNUMBER(F313),F313&gt;=1,F313=INT(F313),ISNUMBER(G313),G313&gt;=1,G313&lt;=F313,G313=INT(G313),OR(J313="Pendente",J313="Pago",J313="Cancelado")),"OK","Revisar dados"))</f>
        <v/>
      </c>
    </row>
    <row r="314">
      <c r="A314" s="13"/>
      <c r="B314" s="6"/>
      <c r="C314" s="6"/>
      <c r="D314" s="6"/>
      <c r="E314" s="7"/>
      <c r="F314" s="6"/>
      <c r="G314" s="6"/>
      <c r="H314" s="8" t="str">
        <f t="shared" si="1"/>
        <v/>
      </c>
      <c r="I314" s="8" t="str">
        <f t="shared" si="2"/>
        <v/>
      </c>
      <c r="J314" s="14"/>
      <c r="L314" s="8" t="str">
        <f t="shared" si="3"/>
        <v/>
      </c>
      <c r="M314" s="10" t="str">
        <f>IF(COUNTA(A314:G314,J314:K314)=0,"",IF(AND(ISNUMBER(A314),A314&gt;0,B314&lt;&gt;"",COUNTIFS(Cartoes!$A$2:$A$50,B314,Cartoes!$H$2:$H$50,"OK")=1,C314&lt;&gt;"",D314&lt;&gt;"",ISNUMBER(E314),E314&gt;0,ISNUMBER(F314),F314&gt;=1,F314=INT(F314),ISNUMBER(G314),G314&gt;=1,G314&lt;=F314,G314=INT(G314),OR(J314="Pendente",J314="Pago",J314="Cancelado")),"OK","Revisar dados"))</f>
        <v/>
      </c>
    </row>
    <row r="315">
      <c r="A315" s="13"/>
      <c r="B315" s="6"/>
      <c r="C315" s="6"/>
      <c r="D315" s="6"/>
      <c r="E315" s="7"/>
      <c r="F315" s="6"/>
      <c r="G315" s="6"/>
      <c r="H315" s="8" t="str">
        <f t="shared" si="1"/>
        <v/>
      </c>
      <c r="I315" s="8" t="str">
        <f t="shared" si="2"/>
        <v/>
      </c>
      <c r="J315" s="14"/>
      <c r="L315" s="8" t="str">
        <f t="shared" si="3"/>
        <v/>
      </c>
      <c r="M315" s="10" t="str">
        <f>IF(COUNTA(A315:G315,J315:K315)=0,"",IF(AND(ISNUMBER(A315),A315&gt;0,B315&lt;&gt;"",COUNTIFS(Cartoes!$A$2:$A$50,B315,Cartoes!$H$2:$H$50,"OK")=1,C315&lt;&gt;"",D315&lt;&gt;"",ISNUMBER(E315),E315&gt;0,ISNUMBER(F315),F315&gt;=1,F315=INT(F315),ISNUMBER(G315),G315&gt;=1,G315&lt;=F315,G315=INT(G315),OR(J315="Pendente",J315="Pago",J315="Cancelado")),"OK","Revisar dados"))</f>
        <v/>
      </c>
    </row>
    <row r="316">
      <c r="A316" s="13"/>
      <c r="B316" s="6"/>
      <c r="C316" s="6"/>
      <c r="D316" s="6"/>
      <c r="E316" s="7"/>
      <c r="F316" s="6"/>
      <c r="G316" s="6"/>
      <c r="H316" s="8" t="str">
        <f t="shared" si="1"/>
        <v/>
      </c>
      <c r="I316" s="8" t="str">
        <f t="shared" si="2"/>
        <v/>
      </c>
      <c r="J316" s="14"/>
      <c r="L316" s="8" t="str">
        <f t="shared" si="3"/>
        <v/>
      </c>
      <c r="M316" s="10" t="str">
        <f>IF(COUNTA(A316:G316,J316:K316)=0,"",IF(AND(ISNUMBER(A316),A316&gt;0,B316&lt;&gt;"",COUNTIFS(Cartoes!$A$2:$A$50,B316,Cartoes!$H$2:$H$50,"OK")=1,C316&lt;&gt;"",D316&lt;&gt;"",ISNUMBER(E316),E316&gt;0,ISNUMBER(F316),F316&gt;=1,F316=INT(F316),ISNUMBER(G316),G316&gt;=1,G316&lt;=F316,G316=INT(G316),OR(J316="Pendente",J316="Pago",J316="Cancelado")),"OK","Revisar dados"))</f>
        <v/>
      </c>
    </row>
    <row r="317">
      <c r="A317" s="13"/>
      <c r="B317" s="6"/>
      <c r="C317" s="6"/>
      <c r="D317" s="6"/>
      <c r="E317" s="7"/>
      <c r="F317" s="6"/>
      <c r="G317" s="6"/>
      <c r="H317" s="8" t="str">
        <f t="shared" si="1"/>
        <v/>
      </c>
      <c r="I317" s="8" t="str">
        <f t="shared" si="2"/>
        <v/>
      </c>
      <c r="J317" s="14"/>
      <c r="L317" s="8" t="str">
        <f t="shared" si="3"/>
        <v/>
      </c>
      <c r="M317" s="10" t="str">
        <f>IF(COUNTA(A317:G317,J317:K317)=0,"",IF(AND(ISNUMBER(A317),A317&gt;0,B317&lt;&gt;"",COUNTIFS(Cartoes!$A$2:$A$50,B317,Cartoes!$H$2:$H$50,"OK")=1,C317&lt;&gt;"",D317&lt;&gt;"",ISNUMBER(E317),E317&gt;0,ISNUMBER(F317),F317&gt;=1,F317=INT(F317),ISNUMBER(G317),G317&gt;=1,G317&lt;=F317,G317=INT(G317),OR(J317="Pendente",J317="Pago",J317="Cancelado")),"OK","Revisar dados"))</f>
        <v/>
      </c>
    </row>
    <row r="318">
      <c r="A318" s="13"/>
      <c r="B318" s="6"/>
      <c r="C318" s="6"/>
      <c r="D318" s="6"/>
      <c r="E318" s="7"/>
      <c r="F318" s="6"/>
      <c r="G318" s="6"/>
      <c r="H318" s="8" t="str">
        <f t="shared" si="1"/>
        <v/>
      </c>
      <c r="I318" s="8" t="str">
        <f t="shared" si="2"/>
        <v/>
      </c>
      <c r="J318" s="14"/>
      <c r="L318" s="8" t="str">
        <f t="shared" si="3"/>
        <v/>
      </c>
      <c r="M318" s="10" t="str">
        <f>IF(COUNTA(A318:G318,J318:K318)=0,"",IF(AND(ISNUMBER(A318),A318&gt;0,B318&lt;&gt;"",COUNTIFS(Cartoes!$A$2:$A$50,B318,Cartoes!$H$2:$H$50,"OK")=1,C318&lt;&gt;"",D318&lt;&gt;"",ISNUMBER(E318),E318&gt;0,ISNUMBER(F318),F318&gt;=1,F318=INT(F318),ISNUMBER(G318),G318&gt;=1,G318&lt;=F318,G318=INT(G318),OR(J318="Pendente",J318="Pago",J318="Cancelado")),"OK","Revisar dados"))</f>
        <v/>
      </c>
    </row>
    <row r="319">
      <c r="A319" s="13"/>
      <c r="B319" s="6"/>
      <c r="C319" s="6"/>
      <c r="D319" s="6"/>
      <c r="E319" s="7"/>
      <c r="F319" s="6"/>
      <c r="G319" s="6"/>
      <c r="H319" s="8" t="str">
        <f t="shared" si="1"/>
        <v/>
      </c>
      <c r="I319" s="8" t="str">
        <f t="shared" si="2"/>
        <v/>
      </c>
      <c r="J319" s="14"/>
      <c r="L319" s="8" t="str">
        <f t="shared" si="3"/>
        <v/>
      </c>
      <c r="M319" s="10" t="str">
        <f>IF(COUNTA(A319:G319,J319:K319)=0,"",IF(AND(ISNUMBER(A319),A319&gt;0,B319&lt;&gt;"",COUNTIFS(Cartoes!$A$2:$A$50,B319,Cartoes!$H$2:$H$50,"OK")=1,C319&lt;&gt;"",D319&lt;&gt;"",ISNUMBER(E319),E319&gt;0,ISNUMBER(F319),F319&gt;=1,F319=INT(F319),ISNUMBER(G319),G319&gt;=1,G319&lt;=F319,G319=INT(G319),OR(J319="Pendente",J319="Pago",J319="Cancelado")),"OK","Revisar dados"))</f>
        <v/>
      </c>
    </row>
    <row r="320">
      <c r="A320" s="13"/>
      <c r="B320" s="6"/>
      <c r="C320" s="6"/>
      <c r="D320" s="6"/>
      <c r="E320" s="7"/>
      <c r="F320" s="6"/>
      <c r="G320" s="6"/>
      <c r="H320" s="8" t="str">
        <f t="shared" si="1"/>
        <v/>
      </c>
      <c r="I320" s="8" t="str">
        <f t="shared" si="2"/>
        <v/>
      </c>
      <c r="J320" s="14"/>
      <c r="L320" s="8" t="str">
        <f t="shared" si="3"/>
        <v/>
      </c>
      <c r="M320" s="10" t="str">
        <f>IF(COUNTA(A320:G320,J320:K320)=0,"",IF(AND(ISNUMBER(A320),A320&gt;0,B320&lt;&gt;"",COUNTIFS(Cartoes!$A$2:$A$50,B320,Cartoes!$H$2:$H$50,"OK")=1,C320&lt;&gt;"",D320&lt;&gt;"",ISNUMBER(E320),E320&gt;0,ISNUMBER(F320),F320&gt;=1,F320=INT(F320),ISNUMBER(G320),G320&gt;=1,G320&lt;=F320,G320=INT(G320),OR(J320="Pendente",J320="Pago",J320="Cancelado")),"OK","Revisar dados"))</f>
        <v/>
      </c>
    </row>
    <row r="321">
      <c r="A321" s="13"/>
      <c r="B321" s="6"/>
      <c r="C321" s="6"/>
      <c r="D321" s="6"/>
      <c r="E321" s="7"/>
      <c r="F321" s="6"/>
      <c r="G321" s="6"/>
      <c r="H321" s="8" t="str">
        <f t="shared" si="1"/>
        <v/>
      </c>
      <c r="I321" s="8" t="str">
        <f t="shared" si="2"/>
        <v/>
      </c>
      <c r="J321" s="14"/>
      <c r="L321" s="8" t="str">
        <f t="shared" si="3"/>
        <v/>
      </c>
      <c r="M321" s="10" t="str">
        <f>IF(COUNTA(A321:G321,J321:K321)=0,"",IF(AND(ISNUMBER(A321),A321&gt;0,B321&lt;&gt;"",COUNTIFS(Cartoes!$A$2:$A$50,B321,Cartoes!$H$2:$H$50,"OK")=1,C321&lt;&gt;"",D321&lt;&gt;"",ISNUMBER(E321),E321&gt;0,ISNUMBER(F321),F321&gt;=1,F321=INT(F321),ISNUMBER(G321),G321&gt;=1,G321&lt;=F321,G321=INT(G321),OR(J321="Pendente",J321="Pago",J321="Cancelado")),"OK","Revisar dados"))</f>
        <v/>
      </c>
    </row>
    <row r="322">
      <c r="A322" s="13"/>
      <c r="B322" s="6"/>
      <c r="C322" s="6"/>
      <c r="D322" s="6"/>
      <c r="E322" s="7"/>
      <c r="F322" s="6"/>
      <c r="G322" s="6"/>
      <c r="H322" s="8" t="str">
        <f t="shared" si="1"/>
        <v/>
      </c>
      <c r="I322" s="8" t="str">
        <f t="shared" si="2"/>
        <v/>
      </c>
      <c r="J322" s="14"/>
      <c r="L322" s="8" t="str">
        <f t="shared" si="3"/>
        <v/>
      </c>
      <c r="M322" s="10" t="str">
        <f>IF(COUNTA(A322:G322,J322:K322)=0,"",IF(AND(ISNUMBER(A322),A322&gt;0,B322&lt;&gt;"",COUNTIFS(Cartoes!$A$2:$A$50,B322,Cartoes!$H$2:$H$50,"OK")=1,C322&lt;&gt;"",D322&lt;&gt;"",ISNUMBER(E322),E322&gt;0,ISNUMBER(F322),F322&gt;=1,F322=INT(F322),ISNUMBER(G322),G322&gt;=1,G322&lt;=F322,G322=INT(G322),OR(J322="Pendente",J322="Pago",J322="Cancelado")),"OK","Revisar dados"))</f>
        <v/>
      </c>
    </row>
    <row r="323">
      <c r="A323" s="13"/>
      <c r="B323" s="6"/>
      <c r="C323" s="6"/>
      <c r="D323" s="6"/>
      <c r="E323" s="7"/>
      <c r="F323" s="6"/>
      <c r="G323" s="6"/>
      <c r="H323" s="8" t="str">
        <f t="shared" si="1"/>
        <v/>
      </c>
      <c r="I323" s="8" t="str">
        <f t="shared" si="2"/>
        <v/>
      </c>
      <c r="J323" s="14"/>
      <c r="L323" s="8" t="str">
        <f t="shared" si="3"/>
        <v/>
      </c>
      <c r="M323" s="10" t="str">
        <f>IF(COUNTA(A323:G323,J323:K323)=0,"",IF(AND(ISNUMBER(A323),A323&gt;0,B323&lt;&gt;"",COUNTIFS(Cartoes!$A$2:$A$50,B323,Cartoes!$H$2:$H$50,"OK")=1,C323&lt;&gt;"",D323&lt;&gt;"",ISNUMBER(E323),E323&gt;0,ISNUMBER(F323),F323&gt;=1,F323=INT(F323),ISNUMBER(G323),G323&gt;=1,G323&lt;=F323,G323=INT(G323),OR(J323="Pendente",J323="Pago",J323="Cancelado")),"OK","Revisar dados"))</f>
        <v/>
      </c>
    </row>
    <row r="324">
      <c r="A324" s="13"/>
      <c r="B324" s="6"/>
      <c r="C324" s="6"/>
      <c r="D324" s="6"/>
      <c r="E324" s="7"/>
      <c r="F324" s="6"/>
      <c r="G324" s="6"/>
      <c r="H324" s="8" t="str">
        <f t="shared" si="1"/>
        <v/>
      </c>
      <c r="I324" s="8" t="str">
        <f t="shared" si="2"/>
        <v/>
      </c>
      <c r="J324" s="14"/>
      <c r="L324" s="8" t="str">
        <f t="shared" si="3"/>
        <v/>
      </c>
      <c r="M324" s="10" t="str">
        <f>IF(COUNTA(A324:G324,J324:K324)=0,"",IF(AND(ISNUMBER(A324),A324&gt;0,B324&lt;&gt;"",COUNTIFS(Cartoes!$A$2:$A$50,B324,Cartoes!$H$2:$H$50,"OK")=1,C324&lt;&gt;"",D324&lt;&gt;"",ISNUMBER(E324),E324&gt;0,ISNUMBER(F324),F324&gt;=1,F324=INT(F324),ISNUMBER(G324),G324&gt;=1,G324&lt;=F324,G324=INT(G324),OR(J324="Pendente",J324="Pago",J324="Cancelado")),"OK","Revisar dados"))</f>
        <v/>
      </c>
    </row>
    <row r="325">
      <c r="A325" s="13"/>
      <c r="B325" s="6"/>
      <c r="C325" s="6"/>
      <c r="D325" s="6"/>
      <c r="E325" s="7"/>
      <c r="F325" s="6"/>
      <c r="G325" s="6"/>
      <c r="H325" s="8" t="str">
        <f t="shared" si="1"/>
        <v/>
      </c>
      <c r="I325" s="8" t="str">
        <f t="shared" si="2"/>
        <v/>
      </c>
      <c r="J325" s="14"/>
      <c r="L325" s="8" t="str">
        <f t="shared" si="3"/>
        <v/>
      </c>
      <c r="M325" s="10" t="str">
        <f>IF(COUNTA(A325:G325,J325:K325)=0,"",IF(AND(ISNUMBER(A325),A325&gt;0,B325&lt;&gt;"",COUNTIFS(Cartoes!$A$2:$A$50,B325,Cartoes!$H$2:$H$50,"OK")=1,C325&lt;&gt;"",D325&lt;&gt;"",ISNUMBER(E325),E325&gt;0,ISNUMBER(F325),F325&gt;=1,F325=INT(F325),ISNUMBER(G325),G325&gt;=1,G325&lt;=F325,G325=INT(G325),OR(J325="Pendente",J325="Pago",J325="Cancelado")),"OK","Revisar dados"))</f>
        <v/>
      </c>
    </row>
    <row r="326">
      <c r="A326" s="13"/>
      <c r="B326" s="6"/>
      <c r="C326" s="6"/>
      <c r="D326" s="6"/>
      <c r="E326" s="7"/>
      <c r="F326" s="6"/>
      <c r="G326" s="6"/>
      <c r="H326" s="8" t="str">
        <f t="shared" si="1"/>
        <v/>
      </c>
      <c r="I326" s="8" t="str">
        <f t="shared" si="2"/>
        <v/>
      </c>
      <c r="J326" s="14"/>
      <c r="L326" s="8" t="str">
        <f t="shared" si="3"/>
        <v/>
      </c>
      <c r="M326" s="10" t="str">
        <f>IF(COUNTA(A326:G326,J326:K326)=0,"",IF(AND(ISNUMBER(A326),A326&gt;0,B326&lt;&gt;"",COUNTIFS(Cartoes!$A$2:$A$50,B326,Cartoes!$H$2:$H$50,"OK")=1,C326&lt;&gt;"",D326&lt;&gt;"",ISNUMBER(E326),E326&gt;0,ISNUMBER(F326),F326&gt;=1,F326=INT(F326),ISNUMBER(G326),G326&gt;=1,G326&lt;=F326,G326=INT(G326),OR(J326="Pendente",J326="Pago",J326="Cancelado")),"OK","Revisar dados"))</f>
        <v/>
      </c>
    </row>
    <row r="327">
      <c r="A327" s="13"/>
      <c r="B327" s="6"/>
      <c r="C327" s="6"/>
      <c r="D327" s="6"/>
      <c r="E327" s="7"/>
      <c r="F327" s="6"/>
      <c r="G327" s="6"/>
      <c r="H327" s="8" t="str">
        <f t="shared" si="1"/>
        <v/>
      </c>
      <c r="I327" s="8" t="str">
        <f t="shared" si="2"/>
        <v/>
      </c>
      <c r="J327" s="14"/>
      <c r="L327" s="8" t="str">
        <f t="shared" si="3"/>
        <v/>
      </c>
      <c r="M327" s="10" t="str">
        <f>IF(COUNTA(A327:G327,J327:K327)=0,"",IF(AND(ISNUMBER(A327),A327&gt;0,B327&lt;&gt;"",COUNTIFS(Cartoes!$A$2:$A$50,B327,Cartoes!$H$2:$H$50,"OK")=1,C327&lt;&gt;"",D327&lt;&gt;"",ISNUMBER(E327),E327&gt;0,ISNUMBER(F327),F327&gt;=1,F327=INT(F327),ISNUMBER(G327),G327&gt;=1,G327&lt;=F327,G327=INT(G327),OR(J327="Pendente",J327="Pago",J327="Cancelado")),"OK","Revisar dados"))</f>
        <v/>
      </c>
    </row>
    <row r="328">
      <c r="A328" s="13"/>
      <c r="B328" s="6"/>
      <c r="C328" s="6"/>
      <c r="D328" s="6"/>
      <c r="E328" s="7"/>
      <c r="F328" s="6"/>
      <c r="G328" s="6"/>
      <c r="H328" s="8" t="str">
        <f t="shared" si="1"/>
        <v/>
      </c>
      <c r="I328" s="8" t="str">
        <f t="shared" si="2"/>
        <v/>
      </c>
      <c r="J328" s="14"/>
      <c r="L328" s="8" t="str">
        <f t="shared" si="3"/>
        <v/>
      </c>
      <c r="M328" s="10" t="str">
        <f>IF(COUNTA(A328:G328,J328:K328)=0,"",IF(AND(ISNUMBER(A328),A328&gt;0,B328&lt;&gt;"",COUNTIFS(Cartoes!$A$2:$A$50,B328,Cartoes!$H$2:$H$50,"OK")=1,C328&lt;&gt;"",D328&lt;&gt;"",ISNUMBER(E328),E328&gt;0,ISNUMBER(F328),F328&gt;=1,F328=INT(F328),ISNUMBER(G328),G328&gt;=1,G328&lt;=F328,G328=INT(G328),OR(J328="Pendente",J328="Pago",J328="Cancelado")),"OK","Revisar dados"))</f>
        <v/>
      </c>
    </row>
    <row r="329">
      <c r="A329" s="13"/>
      <c r="B329" s="6"/>
      <c r="C329" s="6"/>
      <c r="D329" s="6"/>
      <c r="E329" s="7"/>
      <c r="F329" s="6"/>
      <c r="G329" s="6"/>
      <c r="H329" s="8" t="str">
        <f t="shared" si="1"/>
        <v/>
      </c>
      <c r="I329" s="8" t="str">
        <f t="shared" si="2"/>
        <v/>
      </c>
      <c r="J329" s="14"/>
      <c r="L329" s="8" t="str">
        <f t="shared" si="3"/>
        <v/>
      </c>
      <c r="M329" s="10" t="str">
        <f>IF(COUNTA(A329:G329,J329:K329)=0,"",IF(AND(ISNUMBER(A329),A329&gt;0,B329&lt;&gt;"",COUNTIFS(Cartoes!$A$2:$A$50,B329,Cartoes!$H$2:$H$50,"OK")=1,C329&lt;&gt;"",D329&lt;&gt;"",ISNUMBER(E329),E329&gt;0,ISNUMBER(F329),F329&gt;=1,F329=INT(F329),ISNUMBER(G329),G329&gt;=1,G329&lt;=F329,G329=INT(G329),OR(J329="Pendente",J329="Pago",J329="Cancelado")),"OK","Revisar dados"))</f>
        <v/>
      </c>
    </row>
    <row r="330">
      <c r="A330" s="13"/>
      <c r="B330" s="6"/>
      <c r="C330" s="6"/>
      <c r="D330" s="6"/>
      <c r="E330" s="7"/>
      <c r="F330" s="6"/>
      <c r="G330" s="6"/>
      <c r="H330" s="8" t="str">
        <f t="shared" si="1"/>
        <v/>
      </c>
      <c r="I330" s="8" t="str">
        <f t="shared" si="2"/>
        <v/>
      </c>
      <c r="J330" s="14"/>
      <c r="L330" s="8" t="str">
        <f t="shared" si="3"/>
        <v/>
      </c>
      <c r="M330" s="10" t="str">
        <f>IF(COUNTA(A330:G330,J330:K330)=0,"",IF(AND(ISNUMBER(A330),A330&gt;0,B330&lt;&gt;"",COUNTIFS(Cartoes!$A$2:$A$50,B330,Cartoes!$H$2:$H$50,"OK")=1,C330&lt;&gt;"",D330&lt;&gt;"",ISNUMBER(E330),E330&gt;0,ISNUMBER(F330),F330&gt;=1,F330=INT(F330),ISNUMBER(G330),G330&gt;=1,G330&lt;=F330,G330=INT(G330),OR(J330="Pendente",J330="Pago",J330="Cancelado")),"OK","Revisar dados"))</f>
        <v/>
      </c>
    </row>
    <row r="331">
      <c r="A331" s="13"/>
      <c r="B331" s="6"/>
      <c r="C331" s="6"/>
      <c r="D331" s="6"/>
      <c r="E331" s="7"/>
      <c r="F331" s="6"/>
      <c r="G331" s="6"/>
      <c r="H331" s="8" t="str">
        <f t="shared" si="1"/>
        <v/>
      </c>
      <c r="I331" s="8" t="str">
        <f t="shared" si="2"/>
        <v/>
      </c>
      <c r="J331" s="14"/>
      <c r="L331" s="8" t="str">
        <f t="shared" si="3"/>
        <v/>
      </c>
      <c r="M331" s="10" t="str">
        <f>IF(COUNTA(A331:G331,J331:K331)=0,"",IF(AND(ISNUMBER(A331),A331&gt;0,B331&lt;&gt;"",COUNTIFS(Cartoes!$A$2:$A$50,B331,Cartoes!$H$2:$H$50,"OK")=1,C331&lt;&gt;"",D331&lt;&gt;"",ISNUMBER(E331),E331&gt;0,ISNUMBER(F331),F331&gt;=1,F331=INT(F331),ISNUMBER(G331),G331&gt;=1,G331&lt;=F331,G331=INT(G331),OR(J331="Pendente",J331="Pago",J331="Cancelado")),"OK","Revisar dados"))</f>
        <v/>
      </c>
    </row>
    <row r="332">
      <c r="A332" s="13"/>
      <c r="B332" s="6"/>
      <c r="C332" s="6"/>
      <c r="D332" s="6"/>
      <c r="E332" s="7"/>
      <c r="F332" s="6"/>
      <c r="G332" s="6"/>
      <c r="H332" s="8" t="str">
        <f t="shared" si="1"/>
        <v/>
      </c>
      <c r="I332" s="8" t="str">
        <f t="shared" si="2"/>
        <v/>
      </c>
      <c r="J332" s="14"/>
      <c r="L332" s="8" t="str">
        <f t="shared" si="3"/>
        <v/>
      </c>
      <c r="M332" s="10" t="str">
        <f>IF(COUNTA(A332:G332,J332:K332)=0,"",IF(AND(ISNUMBER(A332),A332&gt;0,B332&lt;&gt;"",COUNTIFS(Cartoes!$A$2:$A$50,B332,Cartoes!$H$2:$H$50,"OK")=1,C332&lt;&gt;"",D332&lt;&gt;"",ISNUMBER(E332),E332&gt;0,ISNUMBER(F332),F332&gt;=1,F332=INT(F332),ISNUMBER(G332),G332&gt;=1,G332&lt;=F332,G332=INT(G332),OR(J332="Pendente",J332="Pago",J332="Cancelado")),"OK","Revisar dados"))</f>
        <v/>
      </c>
    </row>
    <row r="333">
      <c r="A333" s="13"/>
      <c r="B333" s="6"/>
      <c r="C333" s="6"/>
      <c r="D333" s="6"/>
      <c r="E333" s="7"/>
      <c r="F333" s="6"/>
      <c r="G333" s="6"/>
      <c r="H333" s="8" t="str">
        <f t="shared" si="1"/>
        <v/>
      </c>
      <c r="I333" s="8" t="str">
        <f t="shared" si="2"/>
        <v/>
      </c>
      <c r="J333" s="14"/>
      <c r="L333" s="8" t="str">
        <f t="shared" si="3"/>
        <v/>
      </c>
      <c r="M333" s="10" t="str">
        <f>IF(COUNTA(A333:G333,J333:K333)=0,"",IF(AND(ISNUMBER(A333),A333&gt;0,B333&lt;&gt;"",COUNTIFS(Cartoes!$A$2:$A$50,B333,Cartoes!$H$2:$H$50,"OK")=1,C333&lt;&gt;"",D333&lt;&gt;"",ISNUMBER(E333),E333&gt;0,ISNUMBER(F333),F333&gt;=1,F333=INT(F333),ISNUMBER(G333),G333&gt;=1,G333&lt;=F333,G333=INT(G333),OR(J333="Pendente",J333="Pago",J333="Cancelado")),"OK","Revisar dados"))</f>
        <v/>
      </c>
    </row>
    <row r="334">
      <c r="A334" s="13"/>
      <c r="B334" s="6"/>
      <c r="C334" s="6"/>
      <c r="D334" s="6"/>
      <c r="E334" s="7"/>
      <c r="F334" s="6"/>
      <c r="G334" s="6"/>
      <c r="H334" s="8" t="str">
        <f t="shared" si="1"/>
        <v/>
      </c>
      <c r="I334" s="8" t="str">
        <f t="shared" si="2"/>
        <v/>
      </c>
      <c r="J334" s="14"/>
      <c r="L334" s="8" t="str">
        <f t="shared" si="3"/>
        <v/>
      </c>
      <c r="M334" s="10" t="str">
        <f>IF(COUNTA(A334:G334,J334:K334)=0,"",IF(AND(ISNUMBER(A334),A334&gt;0,B334&lt;&gt;"",COUNTIFS(Cartoes!$A$2:$A$50,B334,Cartoes!$H$2:$H$50,"OK")=1,C334&lt;&gt;"",D334&lt;&gt;"",ISNUMBER(E334),E334&gt;0,ISNUMBER(F334),F334&gt;=1,F334=INT(F334),ISNUMBER(G334),G334&gt;=1,G334&lt;=F334,G334=INT(G334),OR(J334="Pendente",J334="Pago",J334="Cancelado")),"OK","Revisar dados"))</f>
        <v/>
      </c>
    </row>
    <row r="335">
      <c r="A335" s="13"/>
      <c r="B335" s="6"/>
      <c r="C335" s="6"/>
      <c r="D335" s="6"/>
      <c r="E335" s="7"/>
      <c r="F335" s="6"/>
      <c r="G335" s="6"/>
      <c r="H335" s="8" t="str">
        <f t="shared" si="1"/>
        <v/>
      </c>
      <c r="I335" s="8" t="str">
        <f t="shared" si="2"/>
        <v/>
      </c>
      <c r="J335" s="14"/>
      <c r="L335" s="8" t="str">
        <f t="shared" si="3"/>
        <v/>
      </c>
      <c r="M335" s="10" t="str">
        <f>IF(COUNTA(A335:G335,J335:K335)=0,"",IF(AND(ISNUMBER(A335),A335&gt;0,B335&lt;&gt;"",COUNTIFS(Cartoes!$A$2:$A$50,B335,Cartoes!$H$2:$H$50,"OK")=1,C335&lt;&gt;"",D335&lt;&gt;"",ISNUMBER(E335),E335&gt;0,ISNUMBER(F335),F335&gt;=1,F335=INT(F335),ISNUMBER(G335),G335&gt;=1,G335&lt;=F335,G335=INT(G335),OR(J335="Pendente",J335="Pago",J335="Cancelado")),"OK","Revisar dados"))</f>
        <v/>
      </c>
    </row>
    <row r="336">
      <c r="A336" s="13"/>
      <c r="B336" s="6"/>
      <c r="C336" s="6"/>
      <c r="D336" s="6"/>
      <c r="E336" s="7"/>
      <c r="F336" s="6"/>
      <c r="G336" s="6"/>
      <c r="H336" s="8" t="str">
        <f t="shared" si="1"/>
        <v/>
      </c>
      <c r="I336" s="8" t="str">
        <f t="shared" si="2"/>
        <v/>
      </c>
      <c r="J336" s="14"/>
      <c r="L336" s="8" t="str">
        <f t="shared" si="3"/>
        <v/>
      </c>
      <c r="M336" s="10" t="str">
        <f>IF(COUNTA(A336:G336,J336:K336)=0,"",IF(AND(ISNUMBER(A336),A336&gt;0,B336&lt;&gt;"",COUNTIFS(Cartoes!$A$2:$A$50,B336,Cartoes!$H$2:$H$50,"OK")=1,C336&lt;&gt;"",D336&lt;&gt;"",ISNUMBER(E336),E336&gt;0,ISNUMBER(F336),F336&gt;=1,F336=INT(F336),ISNUMBER(G336),G336&gt;=1,G336&lt;=F336,G336=INT(G336),OR(J336="Pendente",J336="Pago",J336="Cancelado")),"OK","Revisar dados"))</f>
        <v/>
      </c>
    </row>
    <row r="337">
      <c r="A337" s="13"/>
      <c r="B337" s="6"/>
      <c r="C337" s="6"/>
      <c r="D337" s="6"/>
      <c r="E337" s="7"/>
      <c r="F337" s="6"/>
      <c r="G337" s="6"/>
      <c r="H337" s="8" t="str">
        <f t="shared" si="1"/>
        <v/>
      </c>
      <c r="I337" s="8" t="str">
        <f t="shared" si="2"/>
        <v/>
      </c>
      <c r="J337" s="14"/>
      <c r="L337" s="8" t="str">
        <f t="shared" si="3"/>
        <v/>
      </c>
      <c r="M337" s="10" t="str">
        <f>IF(COUNTA(A337:G337,J337:K337)=0,"",IF(AND(ISNUMBER(A337),A337&gt;0,B337&lt;&gt;"",COUNTIFS(Cartoes!$A$2:$A$50,B337,Cartoes!$H$2:$H$50,"OK")=1,C337&lt;&gt;"",D337&lt;&gt;"",ISNUMBER(E337),E337&gt;0,ISNUMBER(F337),F337&gt;=1,F337=INT(F337),ISNUMBER(G337),G337&gt;=1,G337&lt;=F337,G337=INT(G337),OR(J337="Pendente",J337="Pago",J337="Cancelado")),"OK","Revisar dados"))</f>
        <v/>
      </c>
    </row>
    <row r="338">
      <c r="A338" s="13"/>
      <c r="B338" s="6"/>
      <c r="C338" s="6"/>
      <c r="D338" s="6"/>
      <c r="E338" s="7"/>
      <c r="F338" s="6"/>
      <c r="G338" s="6"/>
      <c r="H338" s="8" t="str">
        <f t="shared" si="1"/>
        <v/>
      </c>
      <c r="I338" s="8" t="str">
        <f t="shared" si="2"/>
        <v/>
      </c>
      <c r="J338" s="14"/>
      <c r="L338" s="8" t="str">
        <f t="shared" si="3"/>
        <v/>
      </c>
      <c r="M338" s="10" t="str">
        <f>IF(COUNTA(A338:G338,J338:K338)=0,"",IF(AND(ISNUMBER(A338),A338&gt;0,B338&lt;&gt;"",COUNTIFS(Cartoes!$A$2:$A$50,B338,Cartoes!$H$2:$H$50,"OK")=1,C338&lt;&gt;"",D338&lt;&gt;"",ISNUMBER(E338),E338&gt;0,ISNUMBER(F338),F338&gt;=1,F338=INT(F338),ISNUMBER(G338),G338&gt;=1,G338&lt;=F338,G338=INT(G338),OR(J338="Pendente",J338="Pago",J338="Cancelado")),"OK","Revisar dados"))</f>
        <v/>
      </c>
    </row>
    <row r="339">
      <c r="A339" s="13"/>
      <c r="B339" s="6"/>
      <c r="C339" s="6"/>
      <c r="D339" s="6"/>
      <c r="E339" s="7"/>
      <c r="F339" s="6"/>
      <c r="G339" s="6"/>
      <c r="H339" s="8" t="str">
        <f t="shared" si="1"/>
        <v/>
      </c>
      <c r="I339" s="8" t="str">
        <f t="shared" si="2"/>
        <v/>
      </c>
      <c r="J339" s="14"/>
      <c r="L339" s="8" t="str">
        <f t="shared" si="3"/>
        <v/>
      </c>
      <c r="M339" s="10" t="str">
        <f>IF(COUNTA(A339:G339,J339:K339)=0,"",IF(AND(ISNUMBER(A339),A339&gt;0,B339&lt;&gt;"",COUNTIFS(Cartoes!$A$2:$A$50,B339,Cartoes!$H$2:$H$50,"OK")=1,C339&lt;&gt;"",D339&lt;&gt;"",ISNUMBER(E339),E339&gt;0,ISNUMBER(F339),F339&gt;=1,F339=INT(F339),ISNUMBER(G339),G339&gt;=1,G339&lt;=F339,G339=INT(G339),OR(J339="Pendente",J339="Pago",J339="Cancelado")),"OK","Revisar dados"))</f>
        <v/>
      </c>
    </row>
    <row r="340">
      <c r="A340" s="13"/>
      <c r="B340" s="6"/>
      <c r="C340" s="6"/>
      <c r="D340" s="6"/>
      <c r="E340" s="7"/>
      <c r="F340" s="6"/>
      <c r="G340" s="6"/>
      <c r="H340" s="8" t="str">
        <f t="shared" si="1"/>
        <v/>
      </c>
      <c r="I340" s="8" t="str">
        <f t="shared" si="2"/>
        <v/>
      </c>
      <c r="J340" s="14"/>
      <c r="L340" s="8" t="str">
        <f t="shared" si="3"/>
        <v/>
      </c>
      <c r="M340" s="10" t="str">
        <f>IF(COUNTA(A340:G340,J340:K340)=0,"",IF(AND(ISNUMBER(A340),A340&gt;0,B340&lt;&gt;"",COUNTIFS(Cartoes!$A$2:$A$50,B340,Cartoes!$H$2:$H$50,"OK")=1,C340&lt;&gt;"",D340&lt;&gt;"",ISNUMBER(E340),E340&gt;0,ISNUMBER(F340),F340&gt;=1,F340=INT(F340),ISNUMBER(G340),G340&gt;=1,G340&lt;=F340,G340=INT(G340),OR(J340="Pendente",J340="Pago",J340="Cancelado")),"OK","Revisar dados"))</f>
        <v/>
      </c>
    </row>
    <row r="341">
      <c r="A341" s="13"/>
      <c r="B341" s="6"/>
      <c r="C341" s="6"/>
      <c r="D341" s="6"/>
      <c r="E341" s="7"/>
      <c r="F341" s="6"/>
      <c r="G341" s="6"/>
      <c r="H341" s="8" t="str">
        <f t="shared" si="1"/>
        <v/>
      </c>
      <c r="I341" s="8" t="str">
        <f t="shared" si="2"/>
        <v/>
      </c>
      <c r="J341" s="14"/>
      <c r="L341" s="8" t="str">
        <f t="shared" si="3"/>
        <v/>
      </c>
      <c r="M341" s="10" t="str">
        <f>IF(COUNTA(A341:G341,J341:K341)=0,"",IF(AND(ISNUMBER(A341),A341&gt;0,B341&lt;&gt;"",COUNTIFS(Cartoes!$A$2:$A$50,B341,Cartoes!$H$2:$H$50,"OK")=1,C341&lt;&gt;"",D341&lt;&gt;"",ISNUMBER(E341),E341&gt;0,ISNUMBER(F341),F341&gt;=1,F341=INT(F341),ISNUMBER(G341),G341&gt;=1,G341&lt;=F341,G341=INT(G341),OR(J341="Pendente",J341="Pago",J341="Cancelado")),"OK","Revisar dados"))</f>
        <v/>
      </c>
    </row>
    <row r="342">
      <c r="A342" s="13"/>
      <c r="B342" s="6"/>
      <c r="C342" s="6"/>
      <c r="D342" s="6"/>
      <c r="E342" s="7"/>
      <c r="F342" s="6"/>
      <c r="G342" s="6"/>
      <c r="H342" s="8" t="str">
        <f t="shared" si="1"/>
        <v/>
      </c>
      <c r="I342" s="8" t="str">
        <f t="shared" si="2"/>
        <v/>
      </c>
      <c r="J342" s="14"/>
      <c r="L342" s="8" t="str">
        <f t="shared" si="3"/>
        <v/>
      </c>
      <c r="M342" s="10" t="str">
        <f>IF(COUNTA(A342:G342,J342:K342)=0,"",IF(AND(ISNUMBER(A342),A342&gt;0,B342&lt;&gt;"",COUNTIFS(Cartoes!$A$2:$A$50,B342,Cartoes!$H$2:$H$50,"OK")=1,C342&lt;&gt;"",D342&lt;&gt;"",ISNUMBER(E342),E342&gt;0,ISNUMBER(F342),F342&gt;=1,F342=INT(F342),ISNUMBER(G342),G342&gt;=1,G342&lt;=F342,G342=INT(G342),OR(J342="Pendente",J342="Pago",J342="Cancelado")),"OK","Revisar dados"))</f>
        <v/>
      </c>
    </row>
    <row r="343">
      <c r="A343" s="13"/>
      <c r="B343" s="6"/>
      <c r="C343" s="6"/>
      <c r="D343" s="6"/>
      <c r="E343" s="7"/>
      <c r="F343" s="6"/>
      <c r="G343" s="6"/>
      <c r="H343" s="8" t="str">
        <f t="shared" si="1"/>
        <v/>
      </c>
      <c r="I343" s="8" t="str">
        <f t="shared" si="2"/>
        <v/>
      </c>
      <c r="J343" s="14"/>
      <c r="L343" s="8" t="str">
        <f t="shared" si="3"/>
        <v/>
      </c>
      <c r="M343" s="10" t="str">
        <f>IF(COUNTA(A343:G343,J343:K343)=0,"",IF(AND(ISNUMBER(A343),A343&gt;0,B343&lt;&gt;"",COUNTIFS(Cartoes!$A$2:$A$50,B343,Cartoes!$H$2:$H$50,"OK")=1,C343&lt;&gt;"",D343&lt;&gt;"",ISNUMBER(E343),E343&gt;0,ISNUMBER(F343),F343&gt;=1,F343=INT(F343),ISNUMBER(G343),G343&gt;=1,G343&lt;=F343,G343=INT(G343),OR(J343="Pendente",J343="Pago",J343="Cancelado")),"OK","Revisar dados"))</f>
        <v/>
      </c>
    </row>
    <row r="344">
      <c r="A344" s="13"/>
      <c r="B344" s="6"/>
      <c r="C344" s="6"/>
      <c r="D344" s="6"/>
      <c r="E344" s="7"/>
      <c r="F344" s="6"/>
      <c r="G344" s="6"/>
      <c r="H344" s="8" t="str">
        <f t="shared" si="1"/>
        <v/>
      </c>
      <c r="I344" s="8" t="str">
        <f t="shared" si="2"/>
        <v/>
      </c>
      <c r="J344" s="14"/>
      <c r="L344" s="8" t="str">
        <f t="shared" si="3"/>
        <v/>
      </c>
      <c r="M344" s="10" t="str">
        <f>IF(COUNTA(A344:G344,J344:K344)=0,"",IF(AND(ISNUMBER(A344),A344&gt;0,B344&lt;&gt;"",COUNTIFS(Cartoes!$A$2:$A$50,B344,Cartoes!$H$2:$H$50,"OK")=1,C344&lt;&gt;"",D344&lt;&gt;"",ISNUMBER(E344),E344&gt;0,ISNUMBER(F344),F344&gt;=1,F344=INT(F344),ISNUMBER(G344),G344&gt;=1,G344&lt;=F344,G344=INT(G344),OR(J344="Pendente",J344="Pago",J344="Cancelado")),"OK","Revisar dados"))</f>
        <v/>
      </c>
    </row>
    <row r="345">
      <c r="A345" s="13"/>
      <c r="B345" s="6"/>
      <c r="C345" s="6"/>
      <c r="D345" s="6"/>
      <c r="E345" s="7"/>
      <c r="F345" s="6"/>
      <c r="G345" s="6"/>
      <c r="H345" s="8" t="str">
        <f t="shared" si="1"/>
        <v/>
      </c>
      <c r="I345" s="8" t="str">
        <f t="shared" si="2"/>
        <v/>
      </c>
      <c r="J345" s="14"/>
      <c r="L345" s="8" t="str">
        <f t="shared" si="3"/>
        <v/>
      </c>
      <c r="M345" s="10" t="str">
        <f>IF(COUNTA(A345:G345,J345:K345)=0,"",IF(AND(ISNUMBER(A345),A345&gt;0,B345&lt;&gt;"",COUNTIFS(Cartoes!$A$2:$A$50,B345,Cartoes!$H$2:$H$50,"OK")=1,C345&lt;&gt;"",D345&lt;&gt;"",ISNUMBER(E345),E345&gt;0,ISNUMBER(F345),F345&gt;=1,F345=INT(F345),ISNUMBER(G345),G345&gt;=1,G345&lt;=F345,G345=INT(G345),OR(J345="Pendente",J345="Pago",J345="Cancelado")),"OK","Revisar dados"))</f>
        <v/>
      </c>
    </row>
    <row r="346">
      <c r="A346" s="13"/>
      <c r="B346" s="6"/>
      <c r="C346" s="6"/>
      <c r="D346" s="6"/>
      <c r="E346" s="7"/>
      <c r="F346" s="6"/>
      <c r="G346" s="6"/>
      <c r="H346" s="8" t="str">
        <f t="shared" si="1"/>
        <v/>
      </c>
      <c r="I346" s="8" t="str">
        <f t="shared" si="2"/>
        <v/>
      </c>
      <c r="J346" s="14"/>
      <c r="L346" s="8" t="str">
        <f t="shared" si="3"/>
        <v/>
      </c>
      <c r="M346" s="10" t="str">
        <f>IF(COUNTA(A346:G346,J346:K346)=0,"",IF(AND(ISNUMBER(A346),A346&gt;0,B346&lt;&gt;"",COUNTIFS(Cartoes!$A$2:$A$50,B346,Cartoes!$H$2:$H$50,"OK")=1,C346&lt;&gt;"",D346&lt;&gt;"",ISNUMBER(E346),E346&gt;0,ISNUMBER(F346),F346&gt;=1,F346=INT(F346),ISNUMBER(G346),G346&gt;=1,G346&lt;=F346,G346=INT(G346),OR(J346="Pendente",J346="Pago",J346="Cancelado")),"OK","Revisar dados"))</f>
        <v/>
      </c>
    </row>
    <row r="347">
      <c r="A347" s="13"/>
      <c r="B347" s="6"/>
      <c r="C347" s="6"/>
      <c r="D347" s="6"/>
      <c r="E347" s="7"/>
      <c r="F347" s="6"/>
      <c r="G347" s="6"/>
      <c r="H347" s="8" t="str">
        <f t="shared" si="1"/>
        <v/>
      </c>
      <c r="I347" s="8" t="str">
        <f t="shared" si="2"/>
        <v/>
      </c>
      <c r="J347" s="14"/>
      <c r="L347" s="8" t="str">
        <f t="shared" si="3"/>
        <v/>
      </c>
      <c r="M347" s="10" t="str">
        <f>IF(COUNTA(A347:G347,J347:K347)=0,"",IF(AND(ISNUMBER(A347),A347&gt;0,B347&lt;&gt;"",COUNTIFS(Cartoes!$A$2:$A$50,B347,Cartoes!$H$2:$H$50,"OK")=1,C347&lt;&gt;"",D347&lt;&gt;"",ISNUMBER(E347),E347&gt;0,ISNUMBER(F347),F347&gt;=1,F347=INT(F347),ISNUMBER(G347),G347&gt;=1,G347&lt;=F347,G347=INT(G347),OR(J347="Pendente",J347="Pago",J347="Cancelado")),"OK","Revisar dados"))</f>
        <v/>
      </c>
    </row>
    <row r="348">
      <c r="A348" s="13"/>
      <c r="B348" s="6"/>
      <c r="C348" s="6"/>
      <c r="D348" s="6"/>
      <c r="E348" s="7"/>
      <c r="F348" s="6"/>
      <c r="G348" s="6"/>
      <c r="H348" s="8" t="str">
        <f t="shared" si="1"/>
        <v/>
      </c>
      <c r="I348" s="8" t="str">
        <f t="shared" si="2"/>
        <v/>
      </c>
      <c r="J348" s="14"/>
      <c r="L348" s="8" t="str">
        <f t="shared" si="3"/>
        <v/>
      </c>
      <c r="M348" s="10" t="str">
        <f>IF(COUNTA(A348:G348,J348:K348)=0,"",IF(AND(ISNUMBER(A348),A348&gt;0,B348&lt;&gt;"",COUNTIFS(Cartoes!$A$2:$A$50,B348,Cartoes!$H$2:$H$50,"OK")=1,C348&lt;&gt;"",D348&lt;&gt;"",ISNUMBER(E348),E348&gt;0,ISNUMBER(F348),F348&gt;=1,F348=INT(F348),ISNUMBER(G348),G348&gt;=1,G348&lt;=F348,G348=INT(G348),OR(J348="Pendente",J348="Pago",J348="Cancelado")),"OK","Revisar dados"))</f>
        <v/>
      </c>
    </row>
    <row r="349">
      <c r="A349" s="13"/>
      <c r="B349" s="6"/>
      <c r="C349" s="6"/>
      <c r="D349" s="6"/>
      <c r="E349" s="7"/>
      <c r="F349" s="6"/>
      <c r="G349" s="6"/>
      <c r="H349" s="8" t="str">
        <f t="shared" si="1"/>
        <v/>
      </c>
      <c r="I349" s="8" t="str">
        <f t="shared" si="2"/>
        <v/>
      </c>
      <c r="J349" s="14"/>
      <c r="L349" s="8" t="str">
        <f t="shared" si="3"/>
        <v/>
      </c>
      <c r="M349" s="10" t="str">
        <f>IF(COUNTA(A349:G349,J349:K349)=0,"",IF(AND(ISNUMBER(A349),A349&gt;0,B349&lt;&gt;"",COUNTIFS(Cartoes!$A$2:$A$50,B349,Cartoes!$H$2:$H$50,"OK")=1,C349&lt;&gt;"",D349&lt;&gt;"",ISNUMBER(E349),E349&gt;0,ISNUMBER(F349),F349&gt;=1,F349=INT(F349),ISNUMBER(G349),G349&gt;=1,G349&lt;=F349,G349=INT(G349),OR(J349="Pendente",J349="Pago",J349="Cancelado")),"OK","Revisar dados"))</f>
        <v/>
      </c>
    </row>
    <row r="350">
      <c r="A350" s="13"/>
      <c r="B350" s="6"/>
      <c r="C350" s="6"/>
      <c r="D350" s="6"/>
      <c r="E350" s="7"/>
      <c r="F350" s="6"/>
      <c r="G350" s="6"/>
      <c r="H350" s="8" t="str">
        <f t="shared" si="1"/>
        <v/>
      </c>
      <c r="I350" s="8" t="str">
        <f t="shared" si="2"/>
        <v/>
      </c>
      <c r="J350" s="14"/>
      <c r="L350" s="8" t="str">
        <f t="shared" si="3"/>
        <v/>
      </c>
      <c r="M350" s="10" t="str">
        <f>IF(COUNTA(A350:G350,J350:K350)=0,"",IF(AND(ISNUMBER(A350),A350&gt;0,B350&lt;&gt;"",COUNTIFS(Cartoes!$A$2:$A$50,B350,Cartoes!$H$2:$H$50,"OK")=1,C350&lt;&gt;"",D350&lt;&gt;"",ISNUMBER(E350),E350&gt;0,ISNUMBER(F350),F350&gt;=1,F350=INT(F350),ISNUMBER(G350),G350&gt;=1,G350&lt;=F350,G350=INT(G350),OR(J350="Pendente",J350="Pago",J350="Cancelado")),"OK","Revisar dados"))</f>
        <v/>
      </c>
    </row>
    <row r="351">
      <c r="A351" s="13"/>
      <c r="B351" s="6"/>
      <c r="C351" s="6"/>
      <c r="D351" s="6"/>
      <c r="E351" s="7"/>
      <c r="F351" s="6"/>
      <c r="G351" s="6"/>
      <c r="H351" s="8" t="str">
        <f t="shared" si="1"/>
        <v/>
      </c>
      <c r="I351" s="8" t="str">
        <f t="shared" si="2"/>
        <v/>
      </c>
      <c r="J351" s="14"/>
      <c r="L351" s="8" t="str">
        <f t="shared" si="3"/>
        <v/>
      </c>
      <c r="M351" s="10" t="str">
        <f>IF(COUNTA(A351:G351,J351:K351)=0,"",IF(AND(ISNUMBER(A351),A351&gt;0,B351&lt;&gt;"",COUNTIFS(Cartoes!$A$2:$A$50,B351,Cartoes!$H$2:$H$50,"OK")=1,C351&lt;&gt;"",D351&lt;&gt;"",ISNUMBER(E351),E351&gt;0,ISNUMBER(F351),F351&gt;=1,F351=INT(F351),ISNUMBER(G351),G351&gt;=1,G351&lt;=F351,G351=INT(G351),OR(J351="Pendente",J351="Pago",J351="Cancelado")),"OK","Revisar dados"))</f>
        <v/>
      </c>
    </row>
    <row r="352">
      <c r="A352" s="13"/>
      <c r="B352" s="6"/>
      <c r="C352" s="6"/>
      <c r="D352" s="6"/>
      <c r="E352" s="7"/>
      <c r="F352" s="6"/>
      <c r="G352" s="6"/>
      <c r="H352" s="8" t="str">
        <f t="shared" si="1"/>
        <v/>
      </c>
      <c r="I352" s="8" t="str">
        <f t="shared" si="2"/>
        <v/>
      </c>
      <c r="J352" s="14"/>
      <c r="L352" s="8" t="str">
        <f t="shared" si="3"/>
        <v/>
      </c>
      <c r="M352" s="10" t="str">
        <f>IF(COUNTA(A352:G352,J352:K352)=0,"",IF(AND(ISNUMBER(A352),A352&gt;0,B352&lt;&gt;"",COUNTIFS(Cartoes!$A$2:$A$50,B352,Cartoes!$H$2:$H$50,"OK")=1,C352&lt;&gt;"",D352&lt;&gt;"",ISNUMBER(E352),E352&gt;0,ISNUMBER(F352),F352&gt;=1,F352=INT(F352),ISNUMBER(G352),G352&gt;=1,G352&lt;=F352,G352=INT(G352),OR(J352="Pendente",J352="Pago",J352="Cancelado")),"OK","Revisar dados"))</f>
        <v/>
      </c>
    </row>
    <row r="353">
      <c r="A353" s="13"/>
      <c r="B353" s="6"/>
      <c r="C353" s="6"/>
      <c r="D353" s="6"/>
      <c r="E353" s="7"/>
      <c r="F353" s="6"/>
      <c r="G353" s="6"/>
      <c r="H353" s="8" t="str">
        <f t="shared" si="1"/>
        <v/>
      </c>
      <c r="I353" s="8" t="str">
        <f t="shared" si="2"/>
        <v/>
      </c>
      <c r="J353" s="14"/>
      <c r="L353" s="8" t="str">
        <f t="shared" si="3"/>
        <v/>
      </c>
      <c r="M353" s="10" t="str">
        <f>IF(COUNTA(A353:G353,J353:K353)=0,"",IF(AND(ISNUMBER(A353),A353&gt;0,B353&lt;&gt;"",COUNTIFS(Cartoes!$A$2:$A$50,B353,Cartoes!$H$2:$H$50,"OK")=1,C353&lt;&gt;"",D353&lt;&gt;"",ISNUMBER(E353),E353&gt;0,ISNUMBER(F353),F353&gt;=1,F353=INT(F353),ISNUMBER(G353),G353&gt;=1,G353&lt;=F353,G353=INT(G353),OR(J353="Pendente",J353="Pago",J353="Cancelado")),"OK","Revisar dados"))</f>
        <v/>
      </c>
    </row>
    <row r="354">
      <c r="A354" s="13"/>
      <c r="B354" s="6"/>
      <c r="C354" s="6"/>
      <c r="D354" s="6"/>
      <c r="E354" s="7"/>
      <c r="F354" s="6"/>
      <c r="G354" s="6"/>
      <c r="H354" s="8" t="str">
        <f t="shared" si="1"/>
        <v/>
      </c>
      <c r="I354" s="8" t="str">
        <f t="shared" si="2"/>
        <v/>
      </c>
      <c r="J354" s="14"/>
      <c r="L354" s="8" t="str">
        <f t="shared" si="3"/>
        <v/>
      </c>
      <c r="M354" s="10" t="str">
        <f>IF(COUNTA(A354:G354,J354:K354)=0,"",IF(AND(ISNUMBER(A354),A354&gt;0,B354&lt;&gt;"",COUNTIFS(Cartoes!$A$2:$A$50,B354,Cartoes!$H$2:$H$50,"OK")=1,C354&lt;&gt;"",D354&lt;&gt;"",ISNUMBER(E354),E354&gt;0,ISNUMBER(F354),F354&gt;=1,F354=INT(F354),ISNUMBER(G354),G354&gt;=1,G354&lt;=F354,G354=INT(G354),OR(J354="Pendente",J354="Pago",J354="Cancelado")),"OK","Revisar dados"))</f>
        <v/>
      </c>
    </row>
    <row r="355">
      <c r="A355" s="13"/>
      <c r="B355" s="6"/>
      <c r="C355" s="6"/>
      <c r="D355" s="6"/>
      <c r="E355" s="7"/>
      <c r="F355" s="6"/>
      <c r="G355" s="6"/>
      <c r="H355" s="8" t="str">
        <f t="shared" si="1"/>
        <v/>
      </c>
      <c r="I355" s="8" t="str">
        <f t="shared" si="2"/>
        <v/>
      </c>
      <c r="J355" s="14"/>
      <c r="L355" s="8" t="str">
        <f t="shared" si="3"/>
        <v/>
      </c>
      <c r="M355" s="10" t="str">
        <f>IF(COUNTA(A355:G355,J355:K355)=0,"",IF(AND(ISNUMBER(A355),A355&gt;0,B355&lt;&gt;"",COUNTIFS(Cartoes!$A$2:$A$50,B355,Cartoes!$H$2:$H$50,"OK")=1,C355&lt;&gt;"",D355&lt;&gt;"",ISNUMBER(E355),E355&gt;0,ISNUMBER(F355),F355&gt;=1,F355=INT(F355),ISNUMBER(G355),G355&gt;=1,G355&lt;=F355,G355=INT(G355),OR(J355="Pendente",J355="Pago",J355="Cancelado")),"OK","Revisar dados"))</f>
        <v/>
      </c>
    </row>
    <row r="356">
      <c r="A356" s="13"/>
      <c r="B356" s="6"/>
      <c r="C356" s="6"/>
      <c r="D356" s="6"/>
      <c r="E356" s="7"/>
      <c r="F356" s="6"/>
      <c r="G356" s="6"/>
      <c r="H356" s="8" t="str">
        <f t="shared" si="1"/>
        <v/>
      </c>
      <c r="I356" s="8" t="str">
        <f t="shared" si="2"/>
        <v/>
      </c>
      <c r="J356" s="14"/>
      <c r="L356" s="8" t="str">
        <f t="shared" si="3"/>
        <v/>
      </c>
      <c r="M356" s="10" t="str">
        <f>IF(COUNTA(A356:G356,J356:K356)=0,"",IF(AND(ISNUMBER(A356),A356&gt;0,B356&lt;&gt;"",COUNTIFS(Cartoes!$A$2:$A$50,B356,Cartoes!$H$2:$H$50,"OK")=1,C356&lt;&gt;"",D356&lt;&gt;"",ISNUMBER(E356),E356&gt;0,ISNUMBER(F356),F356&gt;=1,F356=INT(F356),ISNUMBER(G356),G356&gt;=1,G356&lt;=F356,G356=INT(G356),OR(J356="Pendente",J356="Pago",J356="Cancelado")),"OK","Revisar dados"))</f>
        <v/>
      </c>
    </row>
    <row r="357">
      <c r="A357" s="13"/>
      <c r="B357" s="6"/>
      <c r="C357" s="6"/>
      <c r="D357" s="6"/>
      <c r="E357" s="7"/>
      <c r="F357" s="6"/>
      <c r="G357" s="6"/>
      <c r="H357" s="8" t="str">
        <f t="shared" si="1"/>
        <v/>
      </c>
      <c r="I357" s="8" t="str">
        <f t="shared" si="2"/>
        <v/>
      </c>
      <c r="J357" s="14"/>
      <c r="L357" s="8" t="str">
        <f t="shared" si="3"/>
        <v/>
      </c>
      <c r="M357" s="10" t="str">
        <f>IF(COUNTA(A357:G357,J357:K357)=0,"",IF(AND(ISNUMBER(A357),A357&gt;0,B357&lt;&gt;"",COUNTIFS(Cartoes!$A$2:$A$50,B357,Cartoes!$H$2:$H$50,"OK")=1,C357&lt;&gt;"",D357&lt;&gt;"",ISNUMBER(E357),E357&gt;0,ISNUMBER(F357),F357&gt;=1,F357=INT(F357),ISNUMBER(G357),G357&gt;=1,G357&lt;=F357,G357=INT(G357),OR(J357="Pendente",J357="Pago",J357="Cancelado")),"OK","Revisar dados"))</f>
        <v/>
      </c>
    </row>
    <row r="358">
      <c r="A358" s="13"/>
      <c r="B358" s="6"/>
      <c r="C358" s="6"/>
      <c r="D358" s="6"/>
      <c r="E358" s="7"/>
      <c r="F358" s="6"/>
      <c r="G358" s="6"/>
      <c r="H358" s="8" t="str">
        <f t="shared" si="1"/>
        <v/>
      </c>
      <c r="I358" s="8" t="str">
        <f t="shared" si="2"/>
        <v/>
      </c>
      <c r="J358" s="14"/>
      <c r="L358" s="8" t="str">
        <f t="shared" si="3"/>
        <v/>
      </c>
      <c r="M358" s="10" t="str">
        <f>IF(COUNTA(A358:G358,J358:K358)=0,"",IF(AND(ISNUMBER(A358),A358&gt;0,B358&lt;&gt;"",COUNTIFS(Cartoes!$A$2:$A$50,B358,Cartoes!$H$2:$H$50,"OK")=1,C358&lt;&gt;"",D358&lt;&gt;"",ISNUMBER(E358),E358&gt;0,ISNUMBER(F358),F358&gt;=1,F358=INT(F358),ISNUMBER(G358),G358&gt;=1,G358&lt;=F358,G358=INT(G358),OR(J358="Pendente",J358="Pago",J358="Cancelado")),"OK","Revisar dados"))</f>
        <v/>
      </c>
    </row>
    <row r="359">
      <c r="A359" s="13"/>
      <c r="B359" s="6"/>
      <c r="C359" s="6"/>
      <c r="D359" s="6"/>
      <c r="E359" s="7"/>
      <c r="F359" s="6"/>
      <c r="G359" s="6"/>
      <c r="H359" s="8" t="str">
        <f t="shared" si="1"/>
        <v/>
      </c>
      <c r="I359" s="8" t="str">
        <f t="shared" si="2"/>
        <v/>
      </c>
      <c r="J359" s="14"/>
      <c r="L359" s="8" t="str">
        <f t="shared" si="3"/>
        <v/>
      </c>
      <c r="M359" s="10" t="str">
        <f>IF(COUNTA(A359:G359,J359:K359)=0,"",IF(AND(ISNUMBER(A359),A359&gt;0,B359&lt;&gt;"",COUNTIFS(Cartoes!$A$2:$A$50,B359,Cartoes!$H$2:$H$50,"OK")=1,C359&lt;&gt;"",D359&lt;&gt;"",ISNUMBER(E359),E359&gt;0,ISNUMBER(F359),F359&gt;=1,F359=INT(F359),ISNUMBER(G359),G359&gt;=1,G359&lt;=F359,G359=INT(G359),OR(J359="Pendente",J359="Pago",J359="Cancelado")),"OK","Revisar dados"))</f>
        <v/>
      </c>
    </row>
    <row r="360">
      <c r="A360" s="13"/>
      <c r="B360" s="6"/>
      <c r="C360" s="6"/>
      <c r="D360" s="6"/>
      <c r="E360" s="7"/>
      <c r="F360" s="6"/>
      <c r="G360" s="6"/>
      <c r="H360" s="8" t="str">
        <f t="shared" si="1"/>
        <v/>
      </c>
      <c r="I360" s="8" t="str">
        <f t="shared" si="2"/>
        <v/>
      </c>
      <c r="J360" s="14"/>
      <c r="L360" s="8" t="str">
        <f t="shared" si="3"/>
        <v/>
      </c>
      <c r="M360" s="10" t="str">
        <f>IF(COUNTA(A360:G360,J360:K360)=0,"",IF(AND(ISNUMBER(A360),A360&gt;0,B360&lt;&gt;"",COUNTIFS(Cartoes!$A$2:$A$50,B360,Cartoes!$H$2:$H$50,"OK")=1,C360&lt;&gt;"",D360&lt;&gt;"",ISNUMBER(E360),E360&gt;0,ISNUMBER(F360),F360&gt;=1,F360=INT(F360),ISNUMBER(G360),G360&gt;=1,G360&lt;=F360,G360=INT(G360),OR(J360="Pendente",J360="Pago",J360="Cancelado")),"OK","Revisar dados"))</f>
        <v/>
      </c>
    </row>
    <row r="361">
      <c r="A361" s="13"/>
      <c r="B361" s="6"/>
      <c r="C361" s="6"/>
      <c r="D361" s="6"/>
      <c r="E361" s="7"/>
      <c r="F361" s="6"/>
      <c r="G361" s="6"/>
      <c r="H361" s="8" t="str">
        <f t="shared" si="1"/>
        <v/>
      </c>
      <c r="I361" s="8" t="str">
        <f t="shared" si="2"/>
        <v/>
      </c>
      <c r="J361" s="14"/>
      <c r="L361" s="8" t="str">
        <f t="shared" si="3"/>
        <v/>
      </c>
      <c r="M361" s="10" t="str">
        <f>IF(COUNTA(A361:G361,J361:K361)=0,"",IF(AND(ISNUMBER(A361),A361&gt;0,B361&lt;&gt;"",COUNTIFS(Cartoes!$A$2:$A$50,B361,Cartoes!$H$2:$H$50,"OK")=1,C361&lt;&gt;"",D361&lt;&gt;"",ISNUMBER(E361),E361&gt;0,ISNUMBER(F361),F361&gt;=1,F361=INT(F361),ISNUMBER(G361),G361&gt;=1,G361&lt;=F361,G361=INT(G361),OR(J361="Pendente",J361="Pago",J361="Cancelado")),"OK","Revisar dados"))</f>
        <v/>
      </c>
    </row>
    <row r="362">
      <c r="A362" s="13"/>
      <c r="B362" s="6"/>
      <c r="C362" s="6"/>
      <c r="D362" s="6"/>
      <c r="E362" s="7"/>
      <c r="F362" s="6"/>
      <c r="G362" s="6"/>
      <c r="H362" s="8" t="str">
        <f t="shared" si="1"/>
        <v/>
      </c>
      <c r="I362" s="8" t="str">
        <f t="shared" si="2"/>
        <v/>
      </c>
      <c r="J362" s="14"/>
      <c r="L362" s="8" t="str">
        <f t="shared" si="3"/>
        <v/>
      </c>
      <c r="M362" s="10" t="str">
        <f>IF(COUNTA(A362:G362,J362:K362)=0,"",IF(AND(ISNUMBER(A362),A362&gt;0,B362&lt;&gt;"",COUNTIFS(Cartoes!$A$2:$A$50,B362,Cartoes!$H$2:$H$50,"OK")=1,C362&lt;&gt;"",D362&lt;&gt;"",ISNUMBER(E362),E362&gt;0,ISNUMBER(F362),F362&gt;=1,F362=INT(F362),ISNUMBER(G362),G362&gt;=1,G362&lt;=F362,G362=INT(G362),OR(J362="Pendente",J362="Pago",J362="Cancelado")),"OK","Revisar dados"))</f>
        <v/>
      </c>
    </row>
    <row r="363">
      <c r="A363" s="13"/>
      <c r="B363" s="6"/>
      <c r="C363" s="6"/>
      <c r="D363" s="6"/>
      <c r="E363" s="7"/>
      <c r="F363" s="6"/>
      <c r="G363" s="6"/>
      <c r="H363" s="8" t="str">
        <f t="shared" si="1"/>
        <v/>
      </c>
      <c r="I363" s="8" t="str">
        <f t="shared" si="2"/>
        <v/>
      </c>
      <c r="J363" s="14"/>
      <c r="L363" s="8" t="str">
        <f t="shared" si="3"/>
        <v/>
      </c>
      <c r="M363" s="10" t="str">
        <f>IF(COUNTA(A363:G363,J363:K363)=0,"",IF(AND(ISNUMBER(A363),A363&gt;0,B363&lt;&gt;"",COUNTIFS(Cartoes!$A$2:$A$50,B363,Cartoes!$H$2:$H$50,"OK")=1,C363&lt;&gt;"",D363&lt;&gt;"",ISNUMBER(E363),E363&gt;0,ISNUMBER(F363),F363&gt;=1,F363=INT(F363),ISNUMBER(G363),G363&gt;=1,G363&lt;=F363,G363=INT(G363),OR(J363="Pendente",J363="Pago",J363="Cancelado")),"OK","Revisar dados"))</f>
        <v/>
      </c>
    </row>
    <row r="364">
      <c r="A364" s="13"/>
      <c r="B364" s="6"/>
      <c r="C364" s="6"/>
      <c r="D364" s="6"/>
      <c r="E364" s="7"/>
      <c r="F364" s="6"/>
      <c r="G364" s="6"/>
      <c r="H364" s="8" t="str">
        <f t="shared" si="1"/>
        <v/>
      </c>
      <c r="I364" s="8" t="str">
        <f t="shared" si="2"/>
        <v/>
      </c>
      <c r="J364" s="14"/>
      <c r="L364" s="8" t="str">
        <f t="shared" si="3"/>
        <v/>
      </c>
      <c r="M364" s="10" t="str">
        <f>IF(COUNTA(A364:G364,J364:K364)=0,"",IF(AND(ISNUMBER(A364),A364&gt;0,B364&lt;&gt;"",COUNTIFS(Cartoes!$A$2:$A$50,B364,Cartoes!$H$2:$H$50,"OK")=1,C364&lt;&gt;"",D364&lt;&gt;"",ISNUMBER(E364),E364&gt;0,ISNUMBER(F364),F364&gt;=1,F364=INT(F364),ISNUMBER(G364),G364&gt;=1,G364&lt;=F364,G364=INT(G364),OR(J364="Pendente",J364="Pago",J364="Cancelado")),"OK","Revisar dados"))</f>
        <v/>
      </c>
    </row>
    <row r="365">
      <c r="A365" s="13"/>
      <c r="B365" s="6"/>
      <c r="C365" s="6"/>
      <c r="D365" s="6"/>
      <c r="E365" s="7"/>
      <c r="F365" s="6"/>
      <c r="G365" s="6"/>
      <c r="H365" s="8" t="str">
        <f t="shared" si="1"/>
        <v/>
      </c>
      <c r="I365" s="8" t="str">
        <f t="shared" si="2"/>
        <v/>
      </c>
      <c r="J365" s="14"/>
      <c r="L365" s="8" t="str">
        <f t="shared" si="3"/>
        <v/>
      </c>
      <c r="M365" s="10" t="str">
        <f>IF(COUNTA(A365:G365,J365:K365)=0,"",IF(AND(ISNUMBER(A365),A365&gt;0,B365&lt;&gt;"",COUNTIFS(Cartoes!$A$2:$A$50,B365,Cartoes!$H$2:$H$50,"OK")=1,C365&lt;&gt;"",D365&lt;&gt;"",ISNUMBER(E365),E365&gt;0,ISNUMBER(F365),F365&gt;=1,F365=INT(F365),ISNUMBER(G365),G365&gt;=1,G365&lt;=F365,G365=INT(G365),OR(J365="Pendente",J365="Pago",J365="Cancelado")),"OK","Revisar dados"))</f>
        <v/>
      </c>
    </row>
    <row r="366">
      <c r="A366" s="13"/>
      <c r="B366" s="6"/>
      <c r="C366" s="6"/>
      <c r="D366" s="6"/>
      <c r="E366" s="7"/>
      <c r="F366" s="6"/>
      <c r="G366" s="6"/>
      <c r="H366" s="8" t="str">
        <f t="shared" si="1"/>
        <v/>
      </c>
      <c r="I366" s="8" t="str">
        <f t="shared" si="2"/>
        <v/>
      </c>
      <c r="J366" s="14"/>
      <c r="L366" s="8" t="str">
        <f t="shared" si="3"/>
        <v/>
      </c>
      <c r="M366" s="10" t="str">
        <f>IF(COUNTA(A366:G366,J366:K366)=0,"",IF(AND(ISNUMBER(A366),A366&gt;0,B366&lt;&gt;"",COUNTIFS(Cartoes!$A$2:$A$50,B366,Cartoes!$H$2:$H$50,"OK")=1,C366&lt;&gt;"",D366&lt;&gt;"",ISNUMBER(E366),E366&gt;0,ISNUMBER(F366),F366&gt;=1,F366=INT(F366),ISNUMBER(G366),G366&gt;=1,G366&lt;=F366,G366=INT(G366),OR(J366="Pendente",J366="Pago",J366="Cancelado")),"OK","Revisar dados"))</f>
        <v/>
      </c>
    </row>
    <row r="367">
      <c r="A367" s="13"/>
      <c r="B367" s="6"/>
      <c r="C367" s="6"/>
      <c r="D367" s="6"/>
      <c r="E367" s="7"/>
      <c r="F367" s="6"/>
      <c r="G367" s="6"/>
      <c r="H367" s="8" t="str">
        <f t="shared" si="1"/>
        <v/>
      </c>
      <c r="I367" s="8" t="str">
        <f t="shared" si="2"/>
        <v/>
      </c>
      <c r="J367" s="14"/>
      <c r="L367" s="8" t="str">
        <f t="shared" si="3"/>
        <v/>
      </c>
      <c r="M367" s="10" t="str">
        <f>IF(COUNTA(A367:G367,J367:K367)=0,"",IF(AND(ISNUMBER(A367),A367&gt;0,B367&lt;&gt;"",COUNTIFS(Cartoes!$A$2:$A$50,B367,Cartoes!$H$2:$H$50,"OK")=1,C367&lt;&gt;"",D367&lt;&gt;"",ISNUMBER(E367),E367&gt;0,ISNUMBER(F367),F367&gt;=1,F367=INT(F367),ISNUMBER(G367),G367&gt;=1,G367&lt;=F367,G367=INT(G367),OR(J367="Pendente",J367="Pago",J367="Cancelado")),"OK","Revisar dados"))</f>
        <v/>
      </c>
    </row>
    <row r="368">
      <c r="A368" s="13"/>
      <c r="B368" s="6"/>
      <c r="C368" s="6"/>
      <c r="D368" s="6"/>
      <c r="E368" s="7"/>
      <c r="F368" s="6"/>
      <c r="G368" s="6"/>
      <c r="H368" s="8" t="str">
        <f t="shared" si="1"/>
        <v/>
      </c>
      <c r="I368" s="8" t="str">
        <f t="shared" si="2"/>
        <v/>
      </c>
      <c r="J368" s="14"/>
      <c r="L368" s="8" t="str">
        <f t="shared" si="3"/>
        <v/>
      </c>
      <c r="M368" s="10" t="str">
        <f>IF(COUNTA(A368:G368,J368:K368)=0,"",IF(AND(ISNUMBER(A368),A368&gt;0,B368&lt;&gt;"",COUNTIFS(Cartoes!$A$2:$A$50,B368,Cartoes!$H$2:$H$50,"OK")=1,C368&lt;&gt;"",D368&lt;&gt;"",ISNUMBER(E368),E368&gt;0,ISNUMBER(F368),F368&gt;=1,F368=INT(F368),ISNUMBER(G368),G368&gt;=1,G368&lt;=F368,G368=INT(G368),OR(J368="Pendente",J368="Pago",J368="Cancelado")),"OK","Revisar dados"))</f>
        <v/>
      </c>
    </row>
    <row r="369">
      <c r="A369" s="13"/>
      <c r="B369" s="6"/>
      <c r="C369" s="6"/>
      <c r="D369" s="6"/>
      <c r="E369" s="7"/>
      <c r="F369" s="6"/>
      <c r="G369" s="6"/>
      <c r="H369" s="8" t="str">
        <f t="shared" si="1"/>
        <v/>
      </c>
      <c r="I369" s="8" t="str">
        <f t="shared" si="2"/>
        <v/>
      </c>
      <c r="J369" s="14"/>
      <c r="L369" s="8" t="str">
        <f t="shared" si="3"/>
        <v/>
      </c>
      <c r="M369" s="10" t="str">
        <f>IF(COUNTA(A369:G369,J369:K369)=0,"",IF(AND(ISNUMBER(A369),A369&gt;0,B369&lt;&gt;"",COUNTIFS(Cartoes!$A$2:$A$50,B369,Cartoes!$H$2:$H$50,"OK")=1,C369&lt;&gt;"",D369&lt;&gt;"",ISNUMBER(E369),E369&gt;0,ISNUMBER(F369),F369&gt;=1,F369=INT(F369),ISNUMBER(G369),G369&gt;=1,G369&lt;=F369,G369=INT(G369),OR(J369="Pendente",J369="Pago",J369="Cancelado")),"OK","Revisar dados"))</f>
        <v/>
      </c>
    </row>
    <row r="370">
      <c r="A370" s="13"/>
      <c r="B370" s="6"/>
      <c r="C370" s="6"/>
      <c r="D370" s="6"/>
      <c r="E370" s="7"/>
      <c r="F370" s="6"/>
      <c r="G370" s="6"/>
      <c r="H370" s="8" t="str">
        <f t="shared" si="1"/>
        <v/>
      </c>
      <c r="I370" s="8" t="str">
        <f t="shared" si="2"/>
        <v/>
      </c>
      <c r="J370" s="14"/>
      <c r="L370" s="8" t="str">
        <f t="shared" si="3"/>
        <v/>
      </c>
      <c r="M370" s="10" t="str">
        <f>IF(COUNTA(A370:G370,J370:K370)=0,"",IF(AND(ISNUMBER(A370),A370&gt;0,B370&lt;&gt;"",COUNTIFS(Cartoes!$A$2:$A$50,B370,Cartoes!$H$2:$H$50,"OK")=1,C370&lt;&gt;"",D370&lt;&gt;"",ISNUMBER(E370),E370&gt;0,ISNUMBER(F370),F370&gt;=1,F370=INT(F370),ISNUMBER(G370),G370&gt;=1,G370&lt;=F370,G370=INT(G370),OR(J370="Pendente",J370="Pago",J370="Cancelado")),"OK","Revisar dados"))</f>
        <v/>
      </c>
    </row>
    <row r="371">
      <c r="A371" s="13"/>
      <c r="B371" s="6"/>
      <c r="C371" s="6"/>
      <c r="D371" s="6"/>
      <c r="E371" s="7"/>
      <c r="F371" s="6"/>
      <c r="G371" s="6"/>
      <c r="H371" s="8" t="str">
        <f t="shared" si="1"/>
        <v/>
      </c>
      <c r="I371" s="8" t="str">
        <f t="shared" si="2"/>
        <v/>
      </c>
      <c r="J371" s="14"/>
      <c r="L371" s="8" t="str">
        <f t="shared" si="3"/>
        <v/>
      </c>
      <c r="M371" s="10" t="str">
        <f>IF(COUNTA(A371:G371,J371:K371)=0,"",IF(AND(ISNUMBER(A371),A371&gt;0,B371&lt;&gt;"",COUNTIFS(Cartoes!$A$2:$A$50,B371,Cartoes!$H$2:$H$50,"OK")=1,C371&lt;&gt;"",D371&lt;&gt;"",ISNUMBER(E371),E371&gt;0,ISNUMBER(F371),F371&gt;=1,F371=INT(F371),ISNUMBER(G371),G371&gt;=1,G371&lt;=F371,G371=INT(G371),OR(J371="Pendente",J371="Pago",J371="Cancelado")),"OK","Revisar dados"))</f>
        <v/>
      </c>
    </row>
    <row r="372">
      <c r="A372" s="13"/>
      <c r="B372" s="6"/>
      <c r="C372" s="6"/>
      <c r="D372" s="6"/>
      <c r="E372" s="7"/>
      <c r="F372" s="6"/>
      <c r="G372" s="6"/>
      <c r="H372" s="8" t="str">
        <f t="shared" si="1"/>
        <v/>
      </c>
      <c r="I372" s="8" t="str">
        <f t="shared" si="2"/>
        <v/>
      </c>
      <c r="J372" s="14"/>
      <c r="L372" s="8" t="str">
        <f t="shared" si="3"/>
        <v/>
      </c>
      <c r="M372" s="10" t="str">
        <f>IF(COUNTA(A372:G372,J372:K372)=0,"",IF(AND(ISNUMBER(A372),A372&gt;0,B372&lt;&gt;"",COUNTIFS(Cartoes!$A$2:$A$50,B372,Cartoes!$H$2:$H$50,"OK")=1,C372&lt;&gt;"",D372&lt;&gt;"",ISNUMBER(E372),E372&gt;0,ISNUMBER(F372),F372&gt;=1,F372=INT(F372),ISNUMBER(G372),G372&gt;=1,G372&lt;=F372,G372=INT(G372),OR(J372="Pendente",J372="Pago",J372="Cancelado")),"OK","Revisar dados"))</f>
        <v/>
      </c>
    </row>
    <row r="373">
      <c r="A373" s="13"/>
      <c r="B373" s="6"/>
      <c r="C373" s="6"/>
      <c r="D373" s="6"/>
      <c r="E373" s="7"/>
      <c r="F373" s="6"/>
      <c r="G373" s="6"/>
      <c r="H373" s="8" t="str">
        <f t="shared" si="1"/>
        <v/>
      </c>
      <c r="I373" s="8" t="str">
        <f t="shared" si="2"/>
        <v/>
      </c>
      <c r="J373" s="14"/>
      <c r="L373" s="8" t="str">
        <f t="shared" si="3"/>
        <v/>
      </c>
      <c r="M373" s="10" t="str">
        <f>IF(COUNTA(A373:G373,J373:K373)=0,"",IF(AND(ISNUMBER(A373),A373&gt;0,B373&lt;&gt;"",COUNTIFS(Cartoes!$A$2:$A$50,B373,Cartoes!$H$2:$H$50,"OK")=1,C373&lt;&gt;"",D373&lt;&gt;"",ISNUMBER(E373),E373&gt;0,ISNUMBER(F373),F373&gt;=1,F373=INT(F373),ISNUMBER(G373),G373&gt;=1,G373&lt;=F373,G373=INT(G373),OR(J373="Pendente",J373="Pago",J373="Cancelado")),"OK","Revisar dados"))</f>
        <v/>
      </c>
    </row>
    <row r="374">
      <c r="A374" s="13"/>
      <c r="B374" s="6"/>
      <c r="C374" s="6"/>
      <c r="D374" s="6"/>
      <c r="E374" s="7"/>
      <c r="F374" s="6"/>
      <c r="G374" s="6"/>
      <c r="H374" s="8" t="str">
        <f t="shared" si="1"/>
        <v/>
      </c>
      <c r="I374" s="8" t="str">
        <f t="shared" si="2"/>
        <v/>
      </c>
      <c r="J374" s="14"/>
      <c r="L374" s="8" t="str">
        <f t="shared" si="3"/>
        <v/>
      </c>
      <c r="M374" s="10" t="str">
        <f>IF(COUNTA(A374:G374,J374:K374)=0,"",IF(AND(ISNUMBER(A374),A374&gt;0,B374&lt;&gt;"",COUNTIFS(Cartoes!$A$2:$A$50,B374,Cartoes!$H$2:$H$50,"OK")=1,C374&lt;&gt;"",D374&lt;&gt;"",ISNUMBER(E374),E374&gt;0,ISNUMBER(F374),F374&gt;=1,F374=INT(F374),ISNUMBER(G374),G374&gt;=1,G374&lt;=F374,G374=INT(G374),OR(J374="Pendente",J374="Pago",J374="Cancelado")),"OK","Revisar dados"))</f>
        <v/>
      </c>
    </row>
    <row r="375">
      <c r="A375" s="13"/>
      <c r="B375" s="6"/>
      <c r="C375" s="6"/>
      <c r="D375" s="6"/>
      <c r="E375" s="7"/>
      <c r="F375" s="6"/>
      <c r="G375" s="6"/>
      <c r="H375" s="8" t="str">
        <f t="shared" si="1"/>
        <v/>
      </c>
      <c r="I375" s="8" t="str">
        <f t="shared" si="2"/>
        <v/>
      </c>
      <c r="J375" s="14"/>
      <c r="L375" s="8" t="str">
        <f t="shared" si="3"/>
        <v/>
      </c>
      <c r="M375" s="10" t="str">
        <f>IF(COUNTA(A375:G375,J375:K375)=0,"",IF(AND(ISNUMBER(A375),A375&gt;0,B375&lt;&gt;"",COUNTIFS(Cartoes!$A$2:$A$50,B375,Cartoes!$H$2:$H$50,"OK")=1,C375&lt;&gt;"",D375&lt;&gt;"",ISNUMBER(E375),E375&gt;0,ISNUMBER(F375),F375&gt;=1,F375=INT(F375),ISNUMBER(G375),G375&gt;=1,G375&lt;=F375,G375=INT(G375),OR(J375="Pendente",J375="Pago",J375="Cancelado")),"OK","Revisar dados"))</f>
        <v/>
      </c>
    </row>
    <row r="376">
      <c r="A376" s="13"/>
      <c r="B376" s="6"/>
      <c r="C376" s="6"/>
      <c r="D376" s="6"/>
      <c r="E376" s="7"/>
      <c r="F376" s="6"/>
      <c r="G376" s="6"/>
      <c r="H376" s="8" t="str">
        <f t="shared" si="1"/>
        <v/>
      </c>
      <c r="I376" s="8" t="str">
        <f t="shared" si="2"/>
        <v/>
      </c>
      <c r="J376" s="14"/>
      <c r="L376" s="8" t="str">
        <f t="shared" si="3"/>
        <v/>
      </c>
      <c r="M376" s="10" t="str">
        <f>IF(COUNTA(A376:G376,J376:K376)=0,"",IF(AND(ISNUMBER(A376),A376&gt;0,B376&lt;&gt;"",COUNTIFS(Cartoes!$A$2:$A$50,B376,Cartoes!$H$2:$H$50,"OK")=1,C376&lt;&gt;"",D376&lt;&gt;"",ISNUMBER(E376),E376&gt;0,ISNUMBER(F376),F376&gt;=1,F376=INT(F376),ISNUMBER(G376),G376&gt;=1,G376&lt;=F376,G376=INT(G376),OR(J376="Pendente",J376="Pago",J376="Cancelado")),"OK","Revisar dados"))</f>
        <v/>
      </c>
    </row>
    <row r="377">
      <c r="A377" s="13"/>
      <c r="B377" s="6"/>
      <c r="C377" s="6"/>
      <c r="D377" s="6"/>
      <c r="E377" s="7"/>
      <c r="F377" s="6"/>
      <c r="G377" s="6"/>
      <c r="H377" s="8" t="str">
        <f t="shared" si="1"/>
        <v/>
      </c>
      <c r="I377" s="8" t="str">
        <f t="shared" si="2"/>
        <v/>
      </c>
      <c r="J377" s="14"/>
      <c r="L377" s="8" t="str">
        <f t="shared" si="3"/>
        <v/>
      </c>
      <c r="M377" s="10" t="str">
        <f>IF(COUNTA(A377:G377,J377:K377)=0,"",IF(AND(ISNUMBER(A377),A377&gt;0,B377&lt;&gt;"",COUNTIFS(Cartoes!$A$2:$A$50,B377,Cartoes!$H$2:$H$50,"OK")=1,C377&lt;&gt;"",D377&lt;&gt;"",ISNUMBER(E377),E377&gt;0,ISNUMBER(F377),F377&gt;=1,F377=INT(F377),ISNUMBER(G377),G377&gt;=1,G377&lt;=F377,G377=INT(G377),OR(J377="Pendente",J377="Pago",J377="Cancelado")),"OK","Revisar dados"))</f>
        <v/>
      </c>
    </row>
    <row r="378">
      <c r="A378" s="13"/>
      <c r="B378" s="6"/>
      <c r="C378" s="6"/>
      <c r="D378" s="6"/>
      <c r="E378" s="7"/>
      <c r="F378" s="6"/>
      <c r="G378" s="6"/>
      <c r="H378" s="8" t="str">
        <f t="shared" si="1"/>
        <v/>
      </c>
      <c r="I378" s="8" t="str">
        <f t="shared" si="2"/>
        <v/>
      </c>
      <c r="J378" s="14"/>
      <c r="L378" s="8" t="str">
        <f t="shared" si="3"/>
        <v/>
      </c>
      <c r="M378" s="10" t="str">
        <f>IF(COUNTA(A378:G378,J378:K378)=0,"",IF(AND(ISNUMBER(A378),A378&gt;0,B378&lt;&gt;"",COUNTIFS(Cartoes!$A$2:$A$50,B378,Cartoes!$H$2:$H$50,"OK")=1,C378&lt;&gt;"",D378&lt;&gt;"",ISNUMBER(E378),E378&gt;0,ISNUMBER(F378),F378&gt;=1,F378=INT(F378),ISNUMBER(G378),G378&gt;=1,G378&lt;=F378,G378=INT(G378),OR(J378="Pendente",J378="Pago",J378="Cancelado")),"OK","Revisar dados"))</f>
        <v/>
      </c>
    </row>
    <row r="379">
      <c r="A379" s="13"/>
      <c r="B379" s="6"/>
      <c r="C379" s="6"/>
      <c r="D379" s="6"/>
      <c r="E379" s="7"/>
      <c r="F379" s="6"/>
      <c r="G379" s="6"/>
      <c r="H379" s="8" t="str">
        <f t="shared" si="1"/>
        <v/>
      </c>
      <c r="I379" s="8" t="str">
        <f t="shared" si="2"/>
        <v/>
      </c>
      <c r="J379" s="14"/>
      <c r="L379" s="8" t="str">
        <f t="shared" si="3"/>
        <v/>
      </c>
      <c r="M379" s="10" t="str">
        <f>IF(COUNTA(A379:G379,J379:K379)=0,"",IF(AND(ISNUMBER(A379),A379&gt;0,B379&lt;&gt;"",COUNTIFS(Cartoes!$A$2:$A$50,B379,Cartoes!$H$2:$H$50,"OK")=1,C379&lt;&gt;"",D379&lt;&gt;"",ISNUMBER(E379),E379&gt;0,ISNUMBER(F379),F379&gt;=1,F379=INT(F379),ISNUMBER(G379),G379&gt;=1,G379&lt;=F379,G379=INT(G379),OR(J379="Pendente",J379="Pago",J379="Cancelado")),"OK","Revisar dados"))</f>
        <v/>
      </c>
    </row>
    <row r="380">
      <c r="A380" s="13"/>
      <c r="B380" s="6"/>
      <c r="C380" s="6"/>
      <c r="D380" s="6"/>
      <c r="E380" s="7"/>
      <c r="F380" s="6"/>
      <c r="G380" s="6"/>
      <c r="H380" s="8" t="str">
        <f t="shared" si="1"/>
        <v/>
      </c>
      <c r="I380" s="8" t="str">
        <f t="shared" si="2"/>
        <v/>
      </c>
      <c r="J380" s="14"/>
      <c r="L380" s="8" t="str">
        <f t="shared" si="3"/>
        <v/>
      </c>
      <c r="M380" s="10" t="str">
        <f>IF(COUNTA(A380:G380,J380:K380)=0,"",IF(AND(ISNUMBER(A380),A380&gt;0,B380&lt;&gt;"",COUNTIFS(Cartoes!$A$2:$A$50,B380,Cartoes!$H$2:$H$50,"OK")=1,C380&lt;&gt;"",D380&lt;&gt;"",ISNUMBER(E380),E380&gt;0,ISNUMBER(F380),F380&gt;=1,F380=INT(F380),ISNUMBER(G380),G380&gt;=1,G380&lt;=F380,G380=INT(G380),OR(J380="Pendente",J380="Pago",J380="Cancelado")),"OK","Revisar dados"))</f>
        <v/>
      </c>
    </row>
    <row r="381">
      <c r="A381" s="13"/>
      <c r="B381" s="6"/>
      <c r="C381" s="6"/>
      <c r="D381" s="6"/>
      <c r="E381" s="7"/>
      <c r="F381" s="6"/>
      <c r="G381" s="6"/>
      <c r="H381" s="8" t="str">
        <f t="shared" si="1"/>
        <v/>
      </c>
      <c r="I381" s="8" t="str">
        <f t="shared" si="2"/>
        <v/>
      </c>
      <c r="J381" s="14"/>
      <c r="L381" s="8" t="str">
        <f t="shared" si="3"/>
        <v/>
      </c>
      <c r="M381" s="10" t="str">
        <f>IF(COUNTA(A381:G381,J381:K381)=0,"",IF(AND(ISNUMBER(A381),A381&gt;0,B381&lt;&gt;"",COUNTIFS(Cartoes!$A$2:$A$50,B381,Cartoes!$H$2:$H$50,"OK")=1,C381&lt;&gt;"",D381&lt;&gt;"",ISNUMBER(E381),E381&gt;0,ISNUMBER(F381),F381&gt;=1,F381=INT(F381),ISNUMBER(G381),G381&gt;=1,G381&lt;=F381,G381=INT(G381),OR(J381="Pendente",J381="Pago",J381="Cancelado")),"OK","Revisar dados"))</f>
        <v/>
      </c>
    </row>
    <row r="382">
      <c r="A382" s="13"/>
      <c r="B382" s="6"/>
      <c r="C382" s="6"/>
      <c r="D382" s="6"/>
      <c r="E382" s="7"/>
      <c r="F382" s="6"/>
      <c r="G382" s="6"/>
      <c r="H382" s="8" t="str">
        <f t="shared" si="1"/>
        <v/>
      </c>
      <c r="I382" s="8" t="str">
        <f t="shared" si="2"/>
        <v/>
      </c>
      <c r="J382" s="14"/>
      <c r="L382" s="8" t="str">
        <f t="shared" si="3"/>
        <v/>
      </c>
      <c r="M382" s="10" t="str">
        <f>IF(COUNTA(A382:G382,J382:K382)=0,"",IF(AND(ISNUMBER(A382),A382&gt;0,B382&lt;&gt;"",COUNTIFS(Cartoes!$A$2:$A$50,B382,Cartoes!$H$2:$H$50,"OK")=1,C382&lt;&gt;"",D382&lt;&gt;"",ISNUMBER(E382),E382&gt;0,ISNUMBER(F382),F382&gt;=1,F382=INT(F382),ISNUMBER(G382),G382&gt;=1,G382&lt;=F382,G382=INT(G382),OR(J382="Pendente",J382="Pago",J382="Cancelado")),"OK","Revisar dados"))</f>
        <v/>
      </c>
    </row>
    <row r="383">
      <c r="A383" s="13"/>
      <c r="B383" s="6"/>
      <c r="C383" s="6"/>
      <c r="D383" s="6"/>
      <c r="E383" s="7"/>
      <c r="F383" s="6"/>
      <c r="G383" s="6"/>
      <c r="H383" s="8" t="str">
        <f t="shared" si="1"/>
        <v/>
      </c>
      <c r="I383" s="8" t="str">
        <f t="shared" si="2"/>
        <v/>
      </c>
      <c r="J383" s="14"/>
      <c r="L383" s="8" t="str">
        <f t="shared" si="3"/>
        <v/>
      </c>
      <c r="M383" s="10" t="str">
        <f>IF(COUNTA(A383:G383,J383:K383)=0,"",IF(AND(ISNUMBER(A383),A383&gt;0,B383&lt;&gt;"",COUNTIFS(Cartoes!$A$2:$A$50,B383,Cartoes!$H$2:$H$50,"OK")=1,C383&lt;&gt;"",D383&lt;&gt;"",ISNUMBER(E383),E383&gt;0,ISNUMBER(F383),F383&gt;=1,F383=INT(F383),ISNUMBER(G383),G383&gt;=1,G383&lt;=F383,G383=INT(G383),OR(J383="Pendente",J383="Pago",J383="Cancelado")),"OK","Revisar dados"))</f>
        <v/>
      </c>
    </row>
    <row r="384">
      <c r="A384" s="13"/>
      <c r="B384" s="6"/>
      <c r="C384" s="6"/>
      <c r="D384" s="6"/>
      <c r="E384" s="7"/>
      <c r="F384" s="6"/>
      <c r="G384" s="6"/>
      <c r="H384" s="8" t="str">
        <f t="shared" si="1"/>
        <v/>
      </c>
      <c r="I384" s="8" t="str">
        <f t="shared" si="2"/>
        <v/>
      </c>
      <c r="J384" s="14"/>
      <c r="L384" s="8" t="str">
        <f t="shared" si="3"/>
        <v/>
      </c>
      <c r="M384" s="10" t="str">
        <f>IF(COUNTA(A384:G384,J384:K384)=0,"",IF(AND(ISNUMBER(A384),A384&gt;0,B384&lt;&gt;"",COUNTIFS(Cartoes!$A$2:$A$50,B384,Cartoes!$H$2:$H$50,"OK")=1,C384&lt;&gt;"",D384&lt;&gt;"",ISNUMBER(E384),E384&gt;0,ISNUMBER(F384),F384&gt;=1,F384=INT(F384),ISNUMBER(G384),G384&gt;=1,G384&lt;=F384,G384=INT(G384),OR(J384="Pendente",J384="Pago",J384="Cancelado")),"OK","Revisar dados"))</f>
        <v/>
      </c>
    </row>
    <row r="385">
      <c r="A385" s="13"/>
      <c r="B385" s="6"/>
      <c r="C385" s="6"/>
      <c r="D385" s="6"/>
      <c r="E385" s="7"/>
      <c r="F385" s="6"/>
      <c r="G385" s="6"/>
      <c r="H385" s="8" t="str">
        <f t="shared" si="1"/>
        <v/>
      </c>
      <c r="I385" s="8" t="str">
        <f t="shared" si="2"/>
        <v/>
      </c>
      <c r="J385" s="14"/>
      <c r="L385" s="8" t="str">
        <f t="shared" si="3"/>
        <v/>
      </c>
      <c r="M385" s="10" t="str">
        <f>IF(COUNTA(A385:G385,J385:K385)=0,"",IF(AND(ISNUMBER(A385),A385&gt;0,B385&lt;&gt;"",COUNTIFS(Cartoes!$A$2:$A$50,B385,Cartoes!$H$2:$H$50,"OK")=1,C385&lt;&gt;"",D385&lt;&gt;"",ISNUMBER(E385),E385&gt;0,ISNUMBER(F385),F385&gt;=1,F385=INT(F385),ISNUMBER(G385),G385&gt;=1,G385&lt;=F385,G385=INT(G385),OR(J385="Pendente",J385="Pago",J385="Cancelado")),"OK","Revisar dados"))</f>
        <v/>
      </c>
    </row>
    <row r="386">
      <c r="A386" s="13"/>
      <c r="B386" s="6"/>
      <c r="C386" s="6"/>
      <c r="D386" s="6"/>
      <c r="E386" s="7"/>
      <c r="F386" s="6"/>
      <c r="G386" s="6"/>
      <c r="H386" s="8" t="str">
        <f t="shared" si="1"/>
        <v/>
      </c>
      <c r="I386" s="8" t="str">
        <f t="shared" si="2"/>
        <v/>
      </c>
      <c r="J386" s="14"/>
      <c r="L386" s="8" t="str">
        <f t="shared" si="3"/>
        <v/>
      </c>
      <c r="M386" s="10" t="str">
        <f>IF(COUNTA(A386:G386,J386:K386)=0,"",IF(AND(ISNUMBER(A386),A386&gt;0,B386&lt;&gt;"",COUNTIFS(Cartoes!$A$2:$A$50,B386,Cartoes!$H$2:$H$50,"OK")=1,C386&lt;&gt;"",D386&lt;&gt;"",ISNUMBER(E386),E386&gt;0,ISNUMBER(F386),F386&gt;=1,F386=INT(F386),ISNUMBER(G386),G386&gt;=1,G386&lt;=F386,G386=INT(G386),OR(J386="Pendente",J386="Pago",J386="Cancelado")),"OK","Revisar dados"))</f>
        <v/>
      </c>
    </row>
    <row r="387">
      <c r="A387" s="13"/>
      <c r="B387" s="6"/>
      <c r="C387" s="6"/>
      <c r="D387" s="6"/>
      <c r="E387" s="7"/>
      <c r="F387" s="6"/>
      <c r="G387" s="6"/>
      <c r="H387" s="8" t="str">
        <f t="shared" si="1"/>
        <v/>
      </c>
      <c r="I387" s="8" t="str">
        <f t="shared" si="2"/>
        <v/>
      </c>
      <c r="J387" s="14"/>
      <c r="L387" s="8" t="str">
        <f t="shared" si="3"/>
        <v/>
      </c>
      <c r="M387" s="10" t="str">
        <f>IF(COUNTA(A387:G387,J387:K387)=0,"",IF(AND(ISNUMBER(A387),A387&gt;0,B387&lt;&gt;"",COUNTIFS(Cartoes!$A$2:$A$50,B387,Cartoes!$H$2:$H$50,"OK")=1,C387&lt;&gt;"",D387&lt;&gt;"",ISNUMBER(E387),E387&gt;0,ISNUMBER(F387),F387&gt;=1,F387=INT(F387),ISNUMBER(G387),G387&gt;=1,G387&lt;=F387,G387=INT(G387),OR(J387="Pendente",J387="Pago",J387="Cancelado")),"OK","Revisar dados"))</f>
        <v/>
      </c>
    </row>
    <row r="388">
      <c r="A388" s="13"/>
      <c r="B388" s="6"/>
      <c r="C388" s="6"/>
      <c r="D388" s="6"/>
      <c r="E388" s="7"/>
      <c r="F388" s="6"/>
      <c r="G388" s="6"/>
      <c r="H388" s="8" t="str">
        <f t="shared" si="1"/>
        <v/>
      </c>
      <c r="I388" s="8" t="str">
        <f t="shared" si="2"/>
        <v/>
      </c>
      <c r="J388" s="14"/>
      <c r="L388" s="8" t="str">
        <f t="shared" si="3"/>
        <v/>
      </c>
      <c r="M388" s="10" t="str">
        <f>IF(COUNTA(A388:G388,J388:K388)=0,"",IF(AND(ISNUMBER(A388),A388&gt;0,B388&lt;&gt;"",COUNTIFS(Cartoes!$A$2:$A$50,B388,Cartoes!$H$2:$H$50,"OK")=1,C388&lt;&gt;"",D388&lt;&gt;"",ISNUMBER(E388),E388&gt;0,ISNUMBER(F388),F388&gt;=1,F388=INT(F388),ISNUMBER(G388),G388&gt;=1,G388&lt;=F388,G388=INT(G388),OR(J388="Pendente",J388="Pago",J388="Cancelado")),"OK","Revisar dados"))</f>
        <v/>
      </c>
    </row>
    <row r="389">
      <c r="A389" s="13"/>
      <c r="B389" s="6"/>
      <c r="C389" s="6"/>
      <c r="D389" s="6"/>
      <c r="E389" s="7"/>
      <c r="F389" s="6"/>
      <c r="G389" s="6"/>
      <c r="H389" s="8" t="str">
        <f t="shared" si="1"/>
        <v/>
      </c>
      <c r="I389" s="8" t="str">
        <f t="shared" si="2"/>
        <v/>
      </c>
      <c r="J389" s="14"/>
      <c r="L389" s="8" t="str">
        <f t="shared" si="3"/>
        <v/>
      </c>
      <c r="M389" s="10" t="str">
        <f>IF(COUNTA(A389:G389,J389:K389)=0,"",IF(AND(ISNUMBER(A389),A389&gt;0,B389&lt;&gt;"",COUNTIFS(Cartoes!$A$2:$A$50,B389,Cartoes!$H$2:$H$50,"OK")=1,C389&lt;&gt;"",D389&lt;&gt;"",ISNUMBER(E389),E389&gt;0,ISNUMBER(F389),F389&gt;=1,F389=INT(F389),ISNUMBER(G389),G389&gt;=1,G389&lt;=F389,G389=INT(G389),OR(J389="Pendente",J389="Pago",J389="Cancelado")),"OK","Revisar dados"))</f>
        <v/>
      </c>
    </row>
    <row r="390">
      <c r="A390" s="13"/>
      <c r="B390" s="6"/>
      <c r="C390" s="6"/>
      <c r="D390" s="6"/>
      <c r="E390" s="7"/>
      <c r="F390" s="6"/>
      <c r="G390" s="6"/>
      <c r="H390" s="8" t="str">
        <f t="shared" si="1"/>
        <v/>
      </c>
      <c r="I390" s="8" t="str">
        <f t="shared" si="2"/>
        <v/>
      </c>
      <c r="J390" s="14"/>
      <c r="L390" s="8" t="str">
        <f t="shared" si="3"/>
        <v/>
      </c>
      <c r="M390" s="10" t="str">
        <f>IF(COUNTA(A390:G390,J390:K390)=0,"",IF(AND(ISNUMBER(A390),A390&gt;0,B390&lt;&gt;"",COUNTIFS(Cartoes!$A$2:$A$50,B390,Cartoes!$H$2:$H$50,"OK")=1,C390&lt;&gt;"",D390&lt;&gt;"",ISNUMBER(E390),E390&gt;0,ISNUMBER(F390),F390&gt;=1,F390=INT(F390),ISNUMBER(G390),G390&gt;=1,G390&lt;=F390,G390=INT(G390),OR(J390="Pendente",J390="Pago",J390="Cancelado")),"OK","Revisar dados"))</f>
        <v/>
      </c>
    </row>
    <row r="391">
      <c r="A391" s="13"/>
      <c r="B391" s="6"/>
      <c r="C391" s="6"/>
      <c r="D391" s="6"/>
      <c r="E391" s="7"/>
      <c r="F391" s="6"/>
      <c r="G391" s="6"/>
      <c r="H391" s="8" t="str">
        <f t="shared" si="1"/>
        <v/>
      </c>
      <c r="I391" s="8" t="str">
        <f t="shared" si="2"/>
        <v/>
      </c>
      <c r="J391" s="14"/>
      <c r="L391" s="8" t="str">
        <f t="shared" si="3"/>
        <v/>
      </c>
      <c r="M391" s="10" t="str">
        <f>IF(COUNTA(A391:G391,J391:K391)=0,"",IF(AND(ISNUMBER(A391),A391&gt;0,B391&lt;&gt;"",COUNTIFS(Cartoes!$A$2:$A$50,B391,Cartoes!$H$2:$H$50,"OK")=1,C391&lt;&gt;"",D391&lt;&gt;"",ISNUMBER(E391),E391&gt;0,ISNUMBER(F391),F391&gt;=1,F391=INT(F391),ISNUMBER(G391),G391&gt;=1,G391&lt;=F391,G391=INT(G391),OR(J391="Pendente",J391="Pago",J391="Cancelado")),"OK","Revisar dados"))</f>
        <v/>
      </c>
    </row>
    <row r="392">
      <c r="A392" s="13"/>
      <c r="B392" s="6"/>
      <c r="C392" s="6"/>
      <c r="D392" s="6"/>
      <c r="E392" s="7"/>
      <c r="F392" s="6"/>
      <c r="G392" s="6"/>
      <c r="H392" s="8" t="str">
        <f t="shared" si="1"/>
        <v/>
      </c>
      <c r="I392" s="8" t="str">
        <f t="shared" si="2"/>
        <v/>
      </c>
      <c r="J392" s="14"/>
      <c r="L392" s="8" t="str">
        <f t="shared" si="3"/>
        <v/>
      </c>
      <c r="M392" s="10" t="str">
        <f>IF(COUNTA(A392:G392,J392:K392)=0,"",IF(AND(ISNUMBER(A392),A392&gt;0,B392&lt;&gt;"",COUNTIFS(Cartoes!$A$2:$A$50,B392,Cartoes!$H$2:$H$50,"OK")=1,C392&lt;&gt;"",D392&lt;&gt;"",ISNUMBER(E392),E392&gt;0,ISNUMBER(F392),F392&gt;=1,F392=INT(F392),ISNUMBER(G392),G392&gt;=1,G392&lt;=F392,G392=INT(G392),OR(J392="Pendente",J392="Pago",J392="Cancelado")),"OK","Revisar dados"))</f>
        <v/>
      </c>
    </row>
    <row r="393">
      <c r="A393" s="13"/>
      <c r="B393" s="6"/>
      <c r="C393" s="6"/>
      <c r="D393" s="6"/>
      <c r="E393" s="7"/>
      <c r="F393" s="6"/>
      <c r="G393" s="6"/>
      <c r="H393" s="8" t="str">
        <f t="shared" si="1"/>
        <v/>
      </c>
      <c r="I393" s="8" t="str">
        <f t="shared" si="2"/>
        <v/>
      </c>
      <c r="J393" s="14"/>
      <c r="L393" s="8" t="str">
        <f t="shared" si="3"/>
        <v/>
      </c>
      <c r="M393" s="10" t="str">
        <f>IF(COUNTA(A393:G393,J393:K393)=0,"",IF(AND(ISNUMBER(A393),A393&gt;0,B393&lt;&gt;"",COUNTIFS(Cartoes!$A$2:$A$50,B393,Cartoes!$H$2:$H$50,"OK")=1,C393&lt;&gt;"",D393&lt;&gt;"",ISNUMBER(E393),E393&gt;0,ISNUMBER(F393),F393&gt;=1,F393=INT(F393),ISNUMBER(G393),G393&gt;=1,G393&lt;=F393,G393=INT(G393),OR(J393="Pendente",J393="Pago",J393="Cancelado")),"OK","Revisar dados"))</f>
        <v/>
      </c>
    </row>
    <row r="394">
      <c r="A394" s="13"/>
      <c r="B394" s="6"/>
      <c r="C394" s="6"/>
      <c r="D394" s="6"/>
      <c r="E394" s="7"/>
      <c r="F394" s="6"/>
      <c r="G394" s="6"/>
      <c r="H394" s="8" t="str">
        <f t="shared" si="1"/>
        <v/>
      </c>
      <c r="I394" s="8" t="str">
        <f t="shared" si="2"/>
        <v/>
      </c>
      <c r="J394" s="14"/>
      <c r="L394" s="8" t="str">
        <f t="shared" si="3"/>
        <v/>
      </c>
      <c r="M394" s="10" t="str">
        <f>IF(COUNTA(A394:G394,J394:K394)=0,"",IF(AND(ISNUMBER(A394),A394&gt;0,B394&lt;&gt;"",COUNTIFS(Cartoes!$A$2:$A$50,B394,Cartoes!$H$2:$H$50,"OK")=1,C394&lt;&gt;"",D394&lt;&gt;"",ISNUMBER(E394),E394&gt;0,ISNUMBER(F394),F394&gt;=1,F394=INT(F394),ISNUMBER(G394),G394&gt;=1,G394&lt;=F394,G394=INT(G394),OR(J394="Pendente",J394="Pago",J394="Cancelado")),"OK","Revisar dados"))</f>
        <v/>
      </c>
    </row>
    <row r="395">
      <c r="A395" s="13"/>
      <c r="B395" s="6"/>
      <c r="C395" s="6"/>
      <c r="D395" s="6"/>
      <c r="E395" s="7"/>
      <c r="F395" s="6"/>
      <c r="G395" s="6"/>
      <c r="H395" s="8" t="str">
        <f t="shared" si="1"/>
        <v/>
      </c>
      <c r="I395" s="8" t="str">
        <f t="shared" si="2"/>
        <v/>
      </c>
      <c r="J395" s="14"/>
      <c r="L395" s="8" t="str">
        <f t="shared" si="3"/>
        <v/>
      </c>
      <c r="M395" s="10" t="str">
        <f>IF(COUNTA(A395:G395,J395:K395)=0,"",IF(AND(ISNUMBER(A395),A395&gt;0,B395&lt;&gt;"",COUNTIFS(Cartoes!$A$2:$A$50,B395,Cartoes!$H$2:$H$50,"OK")=1,C395&lt;&gt;"",D395&lt;&gt;"",ISNUMBER(E395),E395&gt;0,ISNUMBER(F395),F395&gt;=1,F395=INT(F395),ISNUMBER(G395),G395&gt;=1,G395&lt;=F395,G395=INT(G395),OR(J395="Pendente",J395="Pago",J395="Cancelado")),"OK","Revisar dados"))</f>
        <v/>
      </c>
    </row>
    <row r="396">
      <c r="A396" s="13"/>
      <c r="B396" s="6"/>
      <c r="C396" s="6"/>
      <c r="D396" s="6"/>
      <c r="E396" s="7"/>
      <c r="F396" s="6"/>
      <c r="G396" s="6"/>
      <c r="H396" s="8" t="str">
        <f t="shared" si="1"/>
        <v/>
      </c>
      <c r="I396" s="8" t="str">
        <f t="shared" si="2"/>
        <v/>
      </c>
      <c r="J396" s="14"/>
      <c r="L396" s="8" t="str">
        <f t="shared" si="3"/>
        <v/>
      </c>
      <c r="M396" s="10" t="str">
        <f>IF(COUNTA(A396:G396,J396:K396)=0,"",IF(AND(ISNUMBER(A396),A396&gt;0,B396&lt;&gt;"",COUNTIFS(Cartoes!$A$2:$A$50,B396,Cartoes!$H$2:$H$50,"OK")=1,C396&lt;&gt;"",D396&lt;&gt;"",ISNUMBER(E396),E396&gt;0,ISNUMBER(F396),F396&gt;=1,F396=INT(F396),ISNUMBER(G396),G396&gt;=1,G396&lt;=F396,G396=INT(G396),OR(J396="Pendente",J396="Pago",J396="Cancelado")),"OK","Revisar dados"))</f>
        <v/>
      </c>
    </row>
    <row r="397">
      <c r="A397" s="13"/>
      <c r="B397" s="6"/>
      <c r="C397" s="6"/>
      <c r="D397" s="6"/>
      <c r="E397" s="7"/>
      <c r="F397" s="6"/>
      <c r="G397" s="6"/>
      <c r="H397" s="8" t="str">
        <f t="shared" si="1"/>
        <v/>
      </c>
      <c r="I397" s="8" t="str">
        <f t="shared" si="2"/>
        <v/>
      </c>
      <c r="J397" s="14"/>
      <c r="L397" s="8" t="str">
        <f t="shared" si="3"/>
        <v/>
      </c>
      <c r="M397" s="10" t="str">
        <f>IF(COUNTA(A397:G397,J397:K397)=0,"",IF(AND(ISNUMBER(A397),A397&gt;0,B397&lt;&gt;"",COUNTIFS(Cartoes!$A$2:$A$50,B397,Cartoes!$H$2:$H$50,"OK")=1,C397&lt;&gt;"",D397&lt;&gt;"",ISNUMBER(E397),E397&gt;0,ISNUMBER(F397),F397&gt;=1,F397=INT(F397),ISNUMBER(G397),G397&gt;=1,G397&lt;=F397,G397=INT(G397),OR(J397="Pendente",J397="Pago",J397="Cancelado")),"OK","Revisar dados"))</f>
        <v/>
      </c>
    </row>
    <row r="398">
      <c r="A398" s="13"/>
      <c r="B398" s="6"/>
      <c r="C398" s="6"/>
      <c r="D398" s="6"/>
      <c r="E398" s="7"/>
      <c r="F398" s="6"/>
      <c r="G398" s="6"/>
      <c r="H398" s="8" t="str">
        <f t="shared" si="1"/>
        <v/>
      </c>
      <c r="I398" s="8" t="str">
        <f t="shared" si="2"/>
        <v/>
      </c>
      <c r="J398" s="14"/>
      <c r="L398" s="8" t="str">
        <f t="shared" si="3"/>
        <v/>
      </c>
      <c r="M398" s="10" t="str">
        <f>IF(COUNTA(A398:G398,J398:K398)=0,"",IF(AND(ISNUMBER(A398),A398&gt;0,B398&lt;&gt;"",COUNTIFS(Cartoes!$A$2:$A$50,B398,Cartoes!$H$2:$H$50,"OK")=1,C398&lt;&gt;"",D398&lt;&gt;"",ISNUMBER(E398),E398&gt;0,ISNUMBER(F398),F398&gt;=1,F398=INT(F398),ISNUMBER(G398),G398&gt;=1,G398&lt;=F398,G398=INT(G398),OR(J398="Pendente",J398="Pago",J398="Cancelado")),"OK","Revisar dados"))</f>
        <v/>
      </c>
    </row>
    <row r="399">
      <c r="A399" s="13"/>
      <c r="B399" s="6"/>
      <c r="C399" s="6"/>
      <c r="D399" s="6"/>
      <c r="E399" s="7"/>
      <c r="F399" s="6"/>
      <c r="G399" s="6"/>
      <c r="H399" s="8" t="str">
        <f t="shared" si="1"/>
        <v/>
      </c>
      <c r="I399" s="8" t="str">
        <f t="shared" si="2"/>
        <v/>
      </c>
      <c r="J399" s="14"/>
      <c r="L399" s="8" t="str">
        <f t="shared" si="3"/>
        <v/>
      </c>
      <c r="M399" s="10" t="str">
        <f>IF(COUNTA(A399:G399,J399:K399)=0,"",IF(AND(ISNUMBER(A399),A399&gt;0,B399&lt;&gt;"",COUNTIFS(Cartoes!$A$2:$A$50,B399,Cartoes!$H$2:$H$50,"OK")=1,C399&lt;&gt;"",D399&lt;&gt;"",ISNUMBER(E399),E399&gt;0,ISNUMBER(F399),F399&gt;=1,F399=INT(F399),ISNUMBER(G399),G399&gt;=1,G399&lt;=F399,G399=INT(G399),OR(J399="Pendente",J399="Pago",J399="Cancelado")),"OK","Revisar dados"))</f>
        <v/>
      </c>
    </row>
    <row r="400">
      <c r="A400" s="13"/>
      <c r="B400" s="6"/>
      <c r="C400" s="6"/>
      <c r="D400" s="6"/>
      <c r="E400" s="7"/>
      <c r="F400" s="6"/>
      <c r="G400" s="6"/>
      <c r="H400" s="8" t="str">
        <f t="shared" si="1"/>
        <v/>
      </c>
      <c r="I400" s="8" t="str">
        <f t="shared" si="2"/>
        <v/>
      </c>
      <c r="J400" s="14"/>
      <c r="L400" s="8" t="str">
        <f t="shared" si="3"/>
        <v/>
      </c>
      <c r="M400" s="10" t="str">
        <f>IF(COUNTA(A400:G400,J400:K400)=0,"",IF(AND(ISNUMBER(A400),A400&gt;0,B400&lt;&gt;"",COUNTIFS(Cartoes!$A$2:$A$50,B400,Cartoes!$H$2:$H$50,"OK")=1,C400&lt;&gt;"",D400&lt;&gt;"",ISNUMBER(E400),E400&gt;0,ISNUMBER(F400),F400&gt;=1,F400=INT(F400),ISNUMBER(G400),G400&gt;=1,G400&lt;=F400,G400=INT(G400),OR(J400="Pendente",J400="Pago",J400="Cancelado")),"OK","Revisar dados"))</f>
        <v/>
      </c>
    </row>
    <row r="401">
      <c r="A401" s="13"/>
      <c r="B401" s="6"/>
      <c r="C401" s="6"/>
      <c r="D401" s="6"/>
      <c r="E401" s="7"/>
      <c r="F401" s="6"/>
      <c r="G401" s="6"/>
      <c r="H401" s="8" t="str">
        <f t="shared" si="1"/>
        <v/>
      </c>
      <c r="I401" s="8" t="str">
        <f t="shared" si="2"/>
        <v/>
      </c>
      <c r="J401" s="14"/>
      <c r="L401" s="8" t="str">
        <f t="shared" si="3"/>
        <v/>
      </c>
      <c r="M401" s="10" t="str">
        <f>IF(COUNTA(A401:G401,J401:K401)=0,"",IF(AND(ISNUMBER(A401),A401&gt;0,B401&lt;&gt;"",COUNTIFS(Cartoes!$A$2:$A$50,B401,Cartoes!$H$2:$H$50,"OK")=1,C401&lt;&gt;"",D401&lt;&gt;"",ISNUMBER(E401),E401&gt;0,ISNUMBER(F401),F401&gt;=1,F401=INT(F401),ISNUMBER(G401),G401&gt;=1,G401&lt;=F401,G401=INT(G401),OR(J401="Pendente",J401="Pago",J401="Cancelado")),"OK","Revisar dados"))</f>
        <v/>
      </c>
    </row>
    <row r="402">
      <c r="A402" s="13"/>
      <c r="B402" s="6"/>
      <c r="C402" s="6"/>
      <c r="D402" s="6"/>
      <c r="E402" s="7"/>
      <c r="F402" s="6"/>
      <c r="G402" s="6"/>
      <c r="H402" s="8" t="str">
        <f t="shared" si="1"/>
        <v/>
      </c>
      <c r="I402" s="8" t="str">
        <f t="shared" si="2"/>
        <v/>
      </c>
      <c r="J402" s="14"/>
      <c r="L402" s="8" t="str">
        <f t="shared" si="3"/>
        <v/>
      </c>
      <c r="M402" s="10" t="str">
        <f>IF(COUNTA(A402:G402,J402:K402)=0,"",IF(AND(ISNUMBER(A402),A402&gt;0,B402&lt;&gt;"",COUNTIFS(Cartoes!$A$2:$A$50,B402,Cartoes!$H$2:$H$50,"OK")=1,C402&lt;&gt;"",D402&lt;&gt;"",ISNUMBER(E402),E402&gt;0,ISNUMBER(F402),F402&gt;=1,F402=INT(F402),ISNUMBER(G402),G402&gt;=1,G402&lt;=F402,G402=INT(G402),OR(J402="Pendente",J402="Pago",J402="Cancelado")),"OK","Revisar dados"))</f>
        <v/>
      </c>
    </row>
    <row r="403">
      <c r="A403" s="13"/>
      <c r="B403" s="6"/>
      <c r="C403" s="6"/>
      <c r="D403" s="6"/>
      <c r="E403" s="7"/>
      <c r="F403" s="6"/>
      <c r="G403" s="6"/>
      <c r="H403" s="8" t="str">
        <f t="shared" si="1"/>
        <v/>
      </c>
      <c r="I403" s="8" t="str">
        <f t="shared" si="2"/>
        <v/>
      </c>
      <c r="J403" s="14"/>
      <c r="L403" s="8" t="str">
        <f t="shared" si="3"/>
        <v/>
      </c>
      <c r="M403" s="10" t="str">
        <f>IF(COUNTA(A403:G403,J403:K403)=0,"",IF(AND(ISNUMBER(A403),A403&gt;0,B403&lt;&gt;"",COUNTIFS(Cartoes!$A$2:$A$50,B403,Cartoes!$H$2:$H$50,"OK")=1,C403&lt;&gt;"",D403&lt;&gt;"",ISNUMBER(E403),E403&gt;0,ISNUMBER(F403),F403&gt;=1,F403=INT(F403),ISNUMBER(G403),G403&gt;=1,G403&lt;=F403,G403=INT(G403),OR(J403="Pendente",J403="Pago",J403="Cancelado")),"OK","Revisar dados"))</f>
        <v/>
      </c>
    </row>
    <row r="404">
      <c r="A404" s="13"/>
      <c r="B404" s="6"/>
      <c r="C404" s="6"/>
      <c r="D404" s="6"/>
      <c r="E404" s="7"/>
      <c r="F404" s="6"/>
      <c r="G404" s="6"/>
      <c r="H404" s="8" t="str">
        <f t="shared" si="1"/>
        <v/>
      </c>
      <c r="I404" s="8" t="str">
        <f t="shared" si="2"/>
        <v/>
      </c>
      <c r="J404" s="14"/>
      <c r="L404" s="8" t="str">
        <f t="shared" si="3"/>
        <v/>
      </c>
      <c r="M404" s="10" t="str">
        <f>IF(COUNTA(A404:G404,J404:K404)=0,"",IF(AND(ISNUMBER(A404),A404&gt;0,B404&lt;&gt;"",COUNTIFS(Cartoes!$A$2:$A$50,B404,Cartoes!$H$2:$H$50,"OK")=1,C404&lt;&gt;"",D404&lt;&gt;"",ISNUMBER(E404),E404&gt;0,ISNUMBER(F404),F404&gt;=1,F404=INT(F404),ISNUMBER(G404),G404&gt;=1,G404&lt;=F404,G404=INT(G404),OR(J404="Pendente",J404="Pago",J404="Cancelado")),"OK","Revisar dados"))</f>
        <v/>
      </c>
    </row>
    <row r="405">
      <c r="A405" s="13"/>
      <c r="B405" s="6"/>
      <c r="C405" s="6"/>
      <c r="D405" s="6"/>
      <c r="E405" s="7"/>
      <c r="F405" s="6"/>
      <c r="G405" s="6"/>
      <c r="H405" s="8" t="str">
        <f t="shared" si="1"/>
        <v/>
      </c>
      <c r="I405" s="8" t="str">
        <f t="shared" si="2"/>
        <v/>
      </c>
      <c r="J405" s="14"/>
      <c r="L405" s="8" t="str">
        <f t="shared" si="3"/>
        <v/>
      </c>
      <c r="M405" s="10" t="str">
        <f>IF(COUNTA(A405:G405,J405:K405)=0,"",IF(AND(ISNUMBER(A405),A405&gt;0,B405&lt;&gt;"",COUNTIFS(Cartoes!$A$2:$A$50,B405,Cartoes!$H$2:$H$50,"OK")=1,C405&lt;&gt;"",D405&lt;&gt;"",ISNUMBER(E405),E405&gt;0,ISNUMBER(F405),F405&gt;=1,F405=INT(F405),ISNUMBER(G405),G405&gt;=1,G405&lt;=F405,G405=INT(G405),OR(J405="Pendente",J405="Pago",J405="Cancelado")),"OK","Revisar dados"))</f>
        <v/>
      </c>
    </row>
    <row r="406">
      <c r="A406" s="13"/>
      <c r="B406" s="6"/>
      <c r="C406" s="6"/>
      <c r="D406" s="6"/>
      <c r="E406" s="7"/>
      <c r="F406" s="6"/>
      <c r="G406" s="6"/>
      <c r="H406" s="8" t="str">
        <f t="shared" si="1"/>
        <v/>
      </c>
      <c r="I406" s="8" t="str">
        <f t="shared" si="2"/>
        <v/>
      </c>
      <c r="J406" s="14"/>
      <c r="L406" s="8" t="str">
        <f t="shared" si="3"/>
        <v/>
      </c>
      <c r="M406" s="10" t="str">
        <f>IF(COUNTA(A406:G406,J406:K406)=0,"",IF(AND(ISNUMBER(A406),A406&gt;0,B406&lt;&gt;"",COUNTIFS(Cartoes!$A$2:$A$50,B406,Cartoes!$H$2:$H$50,"OK")=1,C406&lt;&gt;"",D406&lt;&gt;"",ISNUMBER(E406),E406&gt;0,ISNUMBER(F406),F406&gt;=1,F406=INT(F406),ISNUMBER(G406),G406&gt;=1,G406&lt;=F406,G406=INT(G406),OR(J406="Pendente",J406="Pago",J406="Cancelado")),"OK","Revisar dados"))</f>
        <v/>
      </c>
    </row>
    <row r="407">
      <c r="A407" s="13"/>
      <c r="B407" s="6"/>
      <c r="C407" s="6"/>
      <c r="D407" s="6"/>
      <c r="E407" s="7"/>
      <c r="F407" s="6"/>
      <c r="G407" s="6"/>
      <c r="H407" s="8" t="str">
        <f t="shared" si="1"/>
        <v/>
      </c>
      <c r="I407" s="8" t="str">
        <f t="shared" si="2"/>
        <v/>
      </c>
      <c r="J407" s="14"/>
      <c r="L407" s="8" t="str">
        <f t="shared" si="3"/>
        <v/>
      </c>
      <c r="M407" s="10" t="str">
        <f>IF(COUNTA(A407:G407,J407:K407)=0,"",IF(AND(ISNUMBER(A407),A407&gt;0,B407&lt;&gt;"",COUNTIFS(Cartoes!$A$2:$A$50,B407,Cartoes!$H$2:$H$50,"OK")=1,C407&lt;&gt;"",D407&lt;&gt;"",ISNUMBER(E407),E407&gt;0,ISNUMBER(F407),F407&gt;=1,F407=INT(F407),ISNUMBER(G407),G407&gt;=1,G407&lt;=F407,G407=INT(G407),OR(J407="Pendente",J407="Pago",J407="Cancelado")),"OK","Revisar dados"))</f>
        <v/>
      </c>
    </row>
    <row r="408">
      <c r="A408" s="13"/>
      <c r="B408" s="6"/>
      <c r="C408" s="6"/>
      <c r="D408" s="6"/>
      <c r="E408" s="7"/>
      <c r="F408" s="6"/>
      <c r="G408" s="6"/>
      <c r="H408" s="8" t="str">
        <f t="shared" si="1"/>
        <v/>
      </c>
      <c r="I408" s="8" t="str">
        <f t="shared" si="2"/>
        <v/>
      </c>
      <c r="J408" s="14"/>
      <c r="L408" s="8" t="str">
        <f t="shared" si="3"/>
        <v/>
      </c>
      <c r="M408" s="10" t="str">
        <f>IF(COUNTA(A408:G408,J408:K408)=0,"",IF(AND(ISNUMBER(A408),A408&gt;0,B408&lt;&gt;"",COUNTIFS(Cartoes!$A$2:$A$50,B408,Cartoes!$H$2:$H$50,"OK")=1,C408&lt;&gt;"",D408&lt;&gt;"",ISNUMBER(E408),E408&gt;0,ISNUMBER(F408),F408&gt;=1,F408=INT(F408),ISNUMBER(G408),G408&gt;=1,G408&lt;=F408,G408=INT(G408),OR(J408="Pendente",J408="Pago",J408="Cancelado")),"OK","Revisar dados"))</f>
        <v/>
      </c>
    </row>
    <row r="409">
      <c r="A409" s="13"/>
      <c r="B409" s="6"/>
      <c r="C409" s="6"/>
      <c r="D409" s="6"/>
      <c r="E409" s="7"/>
      <c r="F409" s="6"/>
      <c r="G409" s="6"/>
      <c r="H409" s="8" t="str">
        <f t="shared" si="1"/>
        <v/>
      </c>
      <c r="I409" s="8" t="str">
        <f t="shared" si="2"/>
        <v/>
      </c>
      <c r="J409" s="14"/>
      <c r="L409" s="8" t="str">
        <f t="shared" si="3"/>
        <v/>
      </c>
      <c r="M409" s="10" t="str">
        <f>IF(COUNTA(A409:G409,J409:K409)=0,"",IF(AND(ISNUMBER(A409),A409&gt;0,B409&lt;&gt;"",COUNTIFS(Cartoes!$A$2:$A$50,B409,Cartoes!$H$2:$H$50,"OK")=1,C409&lt;&gt;"",D409&lt;&gt;"",ISNUMBER(E409),E409&gt;0,ISNUMBER(F409),F409&gt;=1,F409=INT(F409),ISNUMBER(G409),G409&gt;=1,G409&lt;=F409,G409=INT(G409),OR(J409="Pendente",J409="Pago",J409="Cancelado")),"OK","Revisar dados"))</f>
        <v/>
      </c>
    </row>
    <row r="410">
      <c r="A410" s="13"/>
      <c r="B410" s="6"/>
      <c r="C410" s="6"/>
      <c r="D410" s="6"/>
      <c r="E410" s="7"/>
      <c r="F410" s="6"/>
      <c r="G410" s="6"/>
      <c r="H410" s="8" t="str">
        <f t="shared" si="1"/>
        <v/>
      </c>
      <c r="I410" s="8" t="str">
        <f t="shared" si="2"/>
        <v/>
      </c>
      <c r="J410" s="14"/>
      <c r="L410" s="8" t="str">
        <f t="shared" si="3"/>
        <v/>
      </c>
      <c r="M410" s="10" t="str">
        <f>IF(COUNTA(A410:G410,J410:K410)=0,"",IF(AND(ISNUMBER(A410),A410&gt;0,B410&lt;&gt;"",COUNTIFS(Cartoes!$A$2:$A$50,B410,Cartoes!$H$2:$H$50,"OK")=1,C410&lt;&gt;"",D410&lt;&gt;"",ISNUMBER(E410),E410&gt;0,ISNUMBER(F410),F410&gt;=1,F410=INT(F410),ISNUMBER(G410),G410&gt;=1,G410&lt;=F410,G410=INT(G410),OR(J410="Pendente",J410="Pago",J410="Cancelado")),"OK","Revisar dados"))</f>
        <v/>
      </c>
    </row>
    <row r="411">
      <c r="A411" s="13"/>
      <c r="B411" s="6"/>
      <c r="C411" s="6"/>
      <c r="D411" s="6"/>
      <c r="E411" s="7"/>
      <c r="F411" s="6"/>
      <c r="G411" s="6"/>
      <c r="H411" s="8" t="str">
        <f t="shared" si="1"/>
        <v/>
      </c>
      <c r="I411" s="8" t="str">
        <f t="shared" si="2"/>
        <v/>
      </c>
      <c r="J411" s="14"/>
      <c r="L411" s="8" t="str">
        <f t="shared" si="3"/>
        <v/>
      </c>
      <c r="M411" s="10" t="str">
        <f>IF(COUNTA(A411:G411,J411:K411)=0,"",IF(AND(ISNUMBER(A411),A411&gt;0,B411&lt;&gt;"",COUNTIFS(Cartoes!$A$2:$A$50,B411,Cartoes!$H$2:$H$50,"OK")=1,C411&lt;&gt;"",D411&lt;&gt;"",ISNUMBER(E411),E411&gt;0,ISNUMBER(F411),F411&gt;=1,F411=INT(F411),ISNUMBER(G411),G411&gt;=1,G411&lt;=F411,G411=INT(G411),OR(J411="Pendente",J411="Pago",J411="Cancelado")),"OK","Revisar dados"))</f>
        <v/>
      </c>
    </row>
    <row r="412">
      <c r="A412" s="13"/>
      <c r="B412" s="6"/>
      <c r="C412" s="6"/>
      <c r="D412" s="6"/>
      <c r="E412" s="7"/>
      <c r="F412" s="6"/>
      <c r="G412" s="6"/>
      <c r="H412" s="8" t="str">
        <f t="shared" si="1"/>
        <v/>
      </c>
      <c r="I412" s="8" t="str">
        <f t="shared" si="2"/>
        <v/>
      </c>
      <c r="J412" s="14"/>
      <c r="L412" s="8" t="str">
        <f t="shared" si="3"/>
        <v/>
      </c>
      <c r="M412" s="10" t="str">
        <f>IF(COUNTA(A412:G412,J412:K412)=0,"",IF(AND(ISNUMBER(A412),A412&gt;0,B412&lt;&gt;"",COUNTIFS(Cartoes!$A$2:$A$50,B412,Cartoes!$H$2:$H$50,"OK")=1,C412&lt;&gt;"",D412&lt;&gt;"",ISNUMBER(E412),E412&gt;0,ISNUMBER(F412),F412&gt;=1,F412=INT(F412),ISNUMBER(G412),G412&gt;=1,G412&lt;=F412,G412=INT(G412),OR(J412="Pendente",J412="Pago",J412="Cancelado")),"OK","Revisar dados"))</f>
        <v/>
      </c>
    </row>
    <row r="413">
      <c r="A413" s="13"/>
      <c r="B413" s="6"/>
      <c r="C413" s="6"/>
      <c r="D413" s="6"/>
      <c r="E413" s="7"/>
      <c r="F413" s="6"/>
      <c r="G413" s="6"/>
      <c r="H413" s="8" t="str">
        <f t="shared" si="1"/>
        <v/>
      </c>
      <c r="I413" s="8" t="str">
        <f t="shared" si="2"/>
        <v/>
      </c>
      <c r="J413" s="14"/>
      <c r="L413" s="8" t="str">
        <f t="shared" si="3"/>
        <v/>
      </c>
      <c r="M413" s="10" t="str">
        <f>IF(COUNTA(A413:G413,J413:K413)=0,"",IF(AND(ISNUMBER(A413),A413&gt;0,B413&lt;&gt;"",COUNTIFS(Cartoes!$A$2:$A$50,B413,Cartoes!$H$2:$H$50,"OK")=1,C413&lt;&gt;"",D413&lt;&gt;"",ISNUMBER(E413),E413&gt;0,ISNUMBER(F413),F413&gt;=1,F413=INT(F413),ISNUMBER(G413),G413&gt;=1,G413&lt;=F413,G413=INT(G413),OR(J413="Pendente",J413="Pago",J413="Cancelado")),"OK","Revisar dados"))</f>
        <v/>
      </c>
    </row>
    <row r="414">
      <c r="A414" s="13"/>
      <c r="B414" s="6"/>
      <c r="C414" s="6"/>
      <c r="D414" s="6"/>
      <c r="E414" s="7"/>
      <c r="F414" s="6"/>
      <c r="G414" s="6"/>
      <c r="H414" s="8" t="str">
        <f t="shared" si="1"/>
        <v/>
      </c>
      <c r="I414" s="8" t="str">
        <f t="shared" si="2"/>
        <v/>
      </c>
      <c r="J414" s="14"/>
      <c r="L414" s="8" t="str">
        <f t="shared" si="3"/>
        <v/>
      </c>
      <c r="M414" s="10" t="str">
        <f>IF(COUNTA(A414:G414,J414:K414)=0,"",IF(AND(ISNUMBER(A414),A414&gt;0,B414&lt;&gt;"",COUNTIFS(Cartoes!$A$2:$A$50,B414,Cartoes!$H$2:$H$50,"OK")=1,C414&lt;&gt;"",D414&lt;&gt;"",ISNUMBER(E414),E414&gt;0,ISNUMBER(F414),F414&gt;=1,F414=INT(F414),ISNUMBER(G414),G414&gt;=1,G414&lt;=F414,G414=INT(G414),OR(J414="Pendente",J414="Pago",J414="Cancelado")),"OK","Revisar dados"))</f>
        <v/>
      </c>
    </row>
    <row r="415">
      <c r="A415" s="13"/>
      <c r="B415" s="6"/>
      <c r="C415" s="6"/>
      <c r="D415" s="6"/>
      <c r="E415" s="7"/>
      <c r="F415" s="6"/>
      <c r="G415" s="6"/>
      <c r="H415" s="8" t="str">
        <f t="shared" si="1"/>
        <v/>
      </c>
      <c r="I415" s="8" t="str">
        <f t="shared" si="2"/>
        <v/>
      </c>
      <c r="J415" s="14"/>
      <c r="L415" s="8" t="str">
        <f t="shared" si="3"/>
        <v/>
      </c>
      <c r="M415" s="10" t="str">
        <f>IF(COUNTA(A415:G415,J415:K415)=0,"",IF(AND(ISNUMBER(A415),A415&gt;0,B415&lt;&gt;"",COUNTIFS(Cartoes!$A$2:$A$50,B415,Cartoes!$H$2:$H$50,"OK")=1,C415&lt;&gt;"",D415&lt;&gt;"",ISNUMBER(E415),E415&gt;0,ISNUMBER(F415),F415&gt;=1,F415=INT(F415),ISNUMBER(G415),G415&gt;=1,G415&lt;=F415,G415=INT(G415),OR(J415="Pendente",J415="Pago",J415="Cancelado")),"OK","Revisar dados"))</f>
        <v/>
      </c>
    </row>
    <row r="416">
      <c r="A416" s="13"/>
      <c r="B416" s="6"/>
      <c r="C416" s="6"/>
      <c r="D416" s="6"/>
      <c r="E416" s="7"/>
      <c r="F416" s="6"/>
      <c r="G416" s="6"/>
      <c r="H416" s="8" t="str">
        <f t="shared" si="1"/>
        <v/>
      </c>
      <c r="I416" s="8" t="str">
        <f t="shared" si="2"/>
        <v/>
      </c>
      <c r="J416" s="14"/>
      <c r="L416" s="8" t="str">
        <f t="shared" si="3"/>
        <v/>
      </c>
      <c r="M416" s="10" t="str">
        <f>IF(COUNTA(A416:G416,J416:K416)=0,"",IF(AND(ISNUMBER(A416),A416&gt;0,B416&lt;&gt;"",COUNTIFS(Cartoes!$A$2:$A$50,B416,Cartoes!$H$2:$H$50,"OK")=1,C416&lt;&gt;"",D416&lt;&gt;"",ISNUMBER(E416),E416&gt;0,ISNUMBER(F416),F416&gt;=1,F416=INT(F416),ISNUMBER(G416),G416&gt;=1,G416&lt;=F416,G416=INT(G416),OR(J416="Pendente",J416="Pago",J416="Cancelado")),"OK","Revisar dados"))</f>
        <v/>
      </c>
    </row>
    <row r="417">
      <c r="A417" s="13"/>
      <c r="B417" s="6"/>
      <c r="C417" s="6"/>
      <c r="D417" s="6"/>
      <c r="E417" s="7"/>
      <c r="F417" s="6"/>
      <c r="G417" s="6"/>
      <c r="H417" s="8" t="str">
        <f t="shared" si="1"/>
        <v/>
      </c>
      <c r="I417" s="8" t="str">
        <f t="shared" si="2"/>
        <v/>
      </c>
      <c r="J417" s="14"/>
      <c r="L417" s="8" t="str">
        <f t="shared" si="3"/>
        <v/>
      </c>
      <c r="M417" s="10" t="str">
        <f>IF(COUNTA(A417:G417,J417:K417)=0,"",IF(AND(ISNUMBER(A417),A417&gt;0,B417&lt;&gt;"",COUNTIFS(Cartoes!$A$2:$A$50,B417,Cartoes!$H$2:$H$50,"OK")=1,C417&lt;&gt;"",D417&lt;&gt;"",ISNUMBER(E417),E417&gt;0,ISNUMBER(F417),F417&gt;=1,F417=INT(F417),ISNUMBER(G417),G417&gt;=1,G417&lt;=F417,G417=INT(G417),OR(J417="Pendente",J417="Pago",J417="Cancelado")),"OK","Revisar dados"))</f>
        <v/>
      </c>
    </row>
    <row r="418">
      <c r="A418" s="13"/>
      <c r="B418" s="6"/>
      <c r="C418" s="6"/>
      <c r="D418" s="6"/>
      <c r="E418" s="7"/>
      <c r="F418" s="6"/>
      <c r="G418" s="6"/>
      <c r="H418" s="8" t="str">
        <f t="shared" si="1"/>
        <v/>
      </c>
      <c r="I418" s="8" t="str">
        <f t="shared" si="2"/>
        <v/>
      </c>
      <c r="J418" s="14"/>
      <c r="L418" s="8" t="str">
        <f t="shared" si="3"/>
        <v/>
      </c>
      <c r="M418" s="10" t="str">
        <f>IF(COUNTA(A418:G418,J418:K418)=0,"",IF(AND(ISNUMBER(A418),A418&gt;0,B418&lt;&gt;"",COUNTIFS(Cartoes!$A$2:$A$50,B418,Cartoes!$H$2:$H$50,"OK")=1,C418&lt;&gt;"",D418&lt;&gt;"",ISNUMBER(E418),E418&gt;0,ISNUMBER(F418),F418&gt;=1,F418=INT(F418),ISNUMBER(G418),G418&gt;=1,G418&lt;=F418,G418=INT(G418),OR(J418="Pendente",J418="Pago",J418="Cancelado")),"OK","Revisar dados"))</f>
        <v/>
      </c>
    </row>
    <row r="419">
      <c r="A419" s="13"/>
      <c r="B419" s="6"/>
      <c r="C419" s="6"/>
      <c r="D419" s="6"/>
      <c r="E419" s="7"/>
      <c r="F419" s="6"/>
      <c r="G419" s="6"/>
      <c r="H419" s="8" t="str">
        <f t="shared" si="1"/>
        <v/>
      </c>
      <c r="I419" s="8" t="str">
        <f t="shared" si="2"/>
        <v/>
      </c>
      <c r="J419" s="14"/>
      <c r="L419" s="8" t="str">
        <f t="shared" si="3"/>
        <v/>
      </c>
      <c r="M419" s="10" t="str">
        <f>IF(COUNTA(A419:G419,J419:K419)=0,"",IF(AND(ISNUMBER(A419),A419&gt;0,B419&lt;&gt;"",COUNTIFS(Cartoes!$A$2:$A$50,B419,Cartoes!$H$2:$H$50,"OK")=1,C419&lt;&gt;"",D419&lt;&gt;"",ISNUMBER(E419),E419&gt;0,ISNUMBER(F419),F419&gt;=1,F419=INT(F419),ISNUMBER(G419),G419&gt;=1,G419&lt;=F419,G419=INT(G419),OR(J419="Pendente",J419="Pago",J419="Cancelado")),"OK","Revisar dados"))</f>
        <v/>
      </c>
    </row>
    <row r="420">
      <c r="A420" s="13"/>
      <c r="B420" s="6"/>
      <c r="C420" s="6"/>
      <c r="D420" s="6"/>
      <c r="E420" s="7"/>
      <c r="F420" s="6"/>
      <c r="G420" s="6"/>
      <c r="H420" s="8" t="str">
        <f t="shared" si="1"/>
        <v/>
      </c>
      <c r="I420" s="8" t="str">
        <f t="shared" si="2"/>
        <v/>
      </c>
      <c r="J420" s="14"/>
      <c r="L420" s="8" t="str">
        <f t="shared" si="3"/>
        <v/>
      </c>
      <c r="M420" s="10" t="str">
        <f>IF(COUNTA(A420:G420,J420:K420)=0,"",IF(AND(ISNUMBER(A420),A420&gt;0,B420&lt;&gt;"",COUNTIFS(Cartoes!$A$2:$A$50,B420,Cartoes!$H$2:$H$50,"OK")=1,C420&lt;&gt;"",D420&lt;&gt;"",ISNUMBER(E420),E420&gt;0,ISNUMBER(F420),F420&gt;=1,F420=INT(F420),ISNUMBER(G420),G420&gt;=1,G420&lt;=F420,G420=INT(G420),OR(J420="Pendente",J420="Pago",J420="Cancelado")),"OK","Revisar dados"))</f>
        <v/>
      </c>
    </row>
    <row r="421">
      <c r="A421" s="13"/>
      <c r="B421" s="6"/>
      <c r="C421" s="6"/>
      <c r="D421" s="6"/>
      <c r="E421" s="7"/>
      <c r="F421" s="6"/>
      <c r="G421" s="6"/>
      <c r="H421" s="8" t="str">
        <f t="shared" si="1"/>
        <v/>
      </c>
      <c r="I421" s="8" t="str">
        <f t="shared" si="2"/>
        <v/>
      </c>
      <c r="J421" s="14"/>
      <c r="L421" s="8" t="str">
        <f t="shared" si="3"/>
        <v/>
      </c>
      <c r="M421" s="10" t="str">
        <f>IF(COUNTA(A421:G421,J421:K421)=0,"",IF(AND(ISNUMBER(A421),A421&gt;0,B421&lt;&gt;"",COUNTIFS(Cartoes!$A$2:$A$50,B421,Cartoes!$H$2:$H$50,"OK")=1,C421&lt;&gt;"",D421&lt;&gt;"",ISNUMBER(E421),E421&gt;0,ISNUMBER(F421),F421&gt;=1,F421=INT(F421),ISNUMBER(G421),G421&gt;=1,G421&lt;=F421,G421=INT(G421),OR(J421="Pendente",J421="Pago",J421="Cancelado")),"OK","Revisar dados"))</f>
        <v/>
      </c>
    </row>
    <row r="422">
      <c r="A422" s="13"/>
      <c r="B422" s="6"/>
      <c r="C422" s="6"/>
      <c r="D422" s="6"/>
      <c r="E422" s="7"/>
      <c r="F422" s="6"/>
      <c r="G422" s="6"/>
      <c r="H422" s="8" t="str">
        <f t="shared" si="1"/>
        <v/>
      </c>
      <c r="I422" s="8" t="str">
        <f t="shared" si="2"/>
        <v/>
      </c>
      <c r="J422" s="14"/>
      <c r="L422" s="8" t="str">
        <f t="shared" si="3"/>
        <v/>
      </c>
      <c r="M422" s="10" t="str">
        <f>IF(COUNTA(A422:G422,J422:K422)=0,"",IF(AND(ISNUMBER(A422),A422&gt;0,B422&lt;&gt;"",COUNTIFS(Cartoes!$A$2:$A$50,B422,Cartoes!$H$2:$H$50,"OK")=1,C422&lt;&gt;"",D422&lt;&gt;"",ISNUMBER(E422),E422&gt;0,ISNUMBER(F422),F422&gt;=1,F422=INT(F422),ISNUMBER(G422),G422&gt;=1,G422&lt;=F422,G422=INT(G422),OR(J422="Pendente",J422="Pago",J422="Cancelado")),"OK","Revisar dados"))</f>
        <v/>
      </c>
    </row>
    <row r="423">
      <c r="A423" s="13"/>
      <c r="B423" s="6"/>
      <c r="C423" s="6"/>
      <c r="D423" s="6"/>
      <c r="E423" s="7"/>
      <c r="F423" s="6"/>
      <c r="G423" s="6"/>
      <c r="H423" s="8" t="str">
        <f t="shared" si="1"/>
        <v/>
      </c>
      <c r="I423" s="8" t="str">
        <f t="shared" si="2"/>
        <v/>
      </c>
      <c r="J423" s="14"/>
      <c r="L423" s="8" t="str">
        <f t="shared" si="3"/>
        <v/>
      </c>
      <c r="M423" s="10" t="str">
        <f>IF(COUNTA(A423:G423,J423:K423)=0,"",IF(AND(ISNUMBER(A423),A423&gt;0,B423&lt;&gt;"",COUNTIFS(Cartoes!$A$2:$A$50,B423,Cartoes!$H$2:$H$50,"OK")=1,C423&lt;&gt;"",D423&lt;&gt;"",ISNUMBER(E423),E423&gt;0,ISNUMBER(F423),F423&gt;=1,F423=INT(F423),ISNUMBER(G423),G423&gt;=1,G423&lt;=F423,G423=INT(G423),OR(J423="Pendente",J423="Pago",J423="Cancelado")),"OK","Revisar dados"))</f>
        <v/>
      </c>
    </row>
    <row r="424">
      <c r="A424" s="13"/>
      <c r="B424" s="6"/>
      <c r="C424" s="6"/>
      <c r="D424" s="6"/>
      <c r="E424" s="7"/>
      <c r="F424" s="6"/>
      <c r="G424" s="6"/>
      <c r="H424" s="8" t="str">
        <f t="shared" si="1"/>
        <v/>
      </c>
      <c r="I424" s="8" t="str">
        <f t="shared" si="2"/>
        <v/>
      </c>
      <c r="J424" s="14"/>
      <c r="L424" s="8" t="str">
        <f t="shared" si="3"/>
        <v/>
      </c>
      <c r="M424" s="10" t="str">
        <f>IF(COUNTA(A424:G424,J424:K424)=0,"",IF(AND(ISNUMBER(A424),A424&gt;0,B424&lt;&gt;"",COUNTIFS(Cartoes!$A$2:$A$50,B424,Cartoes!$H$2:$H$50,"OK")=1,C424&lt;&gt;"",D424&lt;&gt;"",ISNUMBER(E424),E424&gt;0,ISNUMBER(F424),F424&gt;=1,F424=INT(F424),ISNUMBER(G424),G424&gt;=1,G424&lt;=F424,G424=INT(G424),OR(J424="Pendente",J424="Pago",J424="Cancelado")),"OK","Revisar dados"))</f>
        <v/>
      </c>
    </row>
    <row r="425">
      <c r="A425" s="13"/>
      <c r="B425" s="6"/>
      <c r="C425" s="6"/>
      <c r="D425" s="6"/>
      <c r="E425" s="7"/>
      <c r="F425" s="6"/>
      <c r="G425" s="6"/>
      <c r="H425" s="8" t="str">
        <f t="shared" si="1"/>
        <v/>
      </c>
      <c r="I425" s="8" t="str">
        <f t="shared" si="2"/>
        <v/>
      </c>
      <c r="J425" s="14"/>
      <c r="L425" s="8" t="str">
        <f t="shared" si="3"/>
        <v/>
      </c>
      <c r="M425" s="10" t="str">
        <f>IF(COUNTA(A425:G425,J425:K425)=0,"",IF(AND(ISNUMBER(A425),A425&gt;0,B425&lt;&gt;"",COUNTIFS(Cartoes!$A$2:$A$50,B425,Cartoes!$H$2:$H$50,"OK")=1,C425&lt;&gt;"",D425&lt;&gt;"",ISNUMBER(E425),E425&gt;0,ISNUMBER(F425),F425&gt;=1,F425=INT(F425),ISNUMBER(G425),G425&gt;=1,G425&lt;=F425,G425=INT(G425),OR(J425="Pendente",J425="Pago",J425="Cancelado")),"OK","Revisar dados"))</f>
        <v/>
      </c>
    </row>
    <row r="426">
      <c r="A426" s="13"/>
      <c r="B426" s="6"/>
      <c r="C426" s="6"/>
      <c r="D426" s="6"/>
      <c r="E426" s="7"/>
      <c r="F426" s="6"/>
      <c r="G426" s="6"/>
      <c r="H426" s="8" t="str">
        <f t="shared" si="1"/>
        <v/>
      </c>
      <c r="I426" s="8" t="str">
        <f t="shared" si="2"/>
        <v/>
      </c>
      <c r="J426" s="14"/>
      <c r="L426" s="8" t="str">
        <f t="shared" si="3"/>
        <v/>
      </c>
      <c r="M426" s="10" t="str">
        <f>IF(COUNTA(A426:G426,J426:K426)=0,"",IF(AND(ISNUMBER(A426),A426&gt;0,B426&lt;&gt;"",COUNTIFS(Cartoes!$A$2:$A$50,B426,Cartoes!$H$2:$H$50,"OK")=1,C426&lt;&gt;"",D426&lt;&gt;"",ISNUMBER(E426),E426&gt;0,ISNUMBER(F426),F426&gt;=1,F426=INT(F426),ISNUMBER(G426),G426&gt;=1,G426&lt;=F426,G426=INT(G426),OR(J426="Pendente",J426="Pago",J426="Cancelado")),"OK","Revisar dados"))</f>
        <v/>
      </c>
    </row>
    <row r="427">
      <c r="A427" s="13"/>
      <c r="B427" s="6"/>
      <c r="C427" s="6"/>
      <c r="D427" s="6"/>
      <c r="E427" s="7"/>
      <c r="F427" s="6"/>
      <c r="G427" s="6"/>
      <c r="H427" s="8" t="str">
        <f t="shared" si="1"/>
        <v/>
      </c>
      <c r="I427" s="8" t="str">
        <f t="shared" si="2"/>
        <v/>
      </c>
      <c r="J427" s="14"/>
      <c r="L427" s="8" t="str">
        <f t="shared" si="3"/>
        <v/>
      </c>
      <c r="M427" s="10" t="str">
        <f>IF(COUNTA(A427:G427,J427:K427)=0,"",IF(AND(ISNUMBER(A427),A427&gt;0,B427&lt;&gt;"",COUNTIFS(Cartoes!$A$2:$A$50,B427,Cartoes!$H$2:$H$50,"OK")=1,C427&lt;&gt;"",D427&lt;&gt;"",ISNUMBER(E427),E427&gt;0,ISNUMBER(F427),F427&gt;=1,F427=INT(F427),ISNUMBER(G427),G427&gt;=1,G427&lt;=F427,G427=INT(G427),OR(J427="Pendente",J427="Pago",J427="Cancelado")),"OK","Revisar dados"))</f>
        <v/>
      </c>
    </row>
    <row r="428">
      <c r="A428" s="13"/>
      <c r="B428" s="6"/>
      <c r="C428" s="6"/>
      <c r="D428" s="6"/>
      <c r="E428" s="7"/>
      <c r="F428" s="6"/>
      <c r="G428" s="6"/>
      <c r="H428" s="8" t="str">
        <f t="shared" si="1"/>
        <v/>
      </c>
      <c r="I428" s="8" t="str">
        <f t="shared" si="2"/>
        <v/>
      </c>
      <c r="J428" s="14"/>
      <c r="L428" s="8" t="str">
        <f t="shared" si="3"/>
        <v/>
      </c>
      <c r="M428" s="10" t="str">
        <f>IF(COUNTA(A428:G428,J428:K428)=0,"",IF(AND(ISNUMBER(A428),A428&gt;0,B428&lt;&gt;"",COUNTIFS(Cartoes!$A$2:$A$50,B428,Cartoes!$H$2:$H$50,"OK")=1,C428&lt;&gt;"",D428&lt;&gt;"",ISNUMBER(E428),E428&gt;0,ISNUMBER(F428),F428&gt;=1,F428=INT(F428),ISNUMBER(G428),G428&gt;=1,G428&lt;=F428,G428=INT(G428),OR(J428="Pendente",J428="Pago",J428="Cancelado")),"OK","Revisar dados"))</f>
        <v/>
      </c>
    </row>
    <row r="429">
      <c r="A429" s="13"/>
      <c r="B429" s="6"/>
      <c r="C429" s="6"/>
      <c r="D429" s="6"/>
      <c r="E429" s="7"/>
      <c r="F429" s="6"/>
      <c r="G429" s="6"/>
      <c r="H429" s="8" t="str">
        <f t="shared" si="1"/>
        <v/>
      </c>
      <c r="I429" s="8" t="str">
        <f t="shared" si="2"/>
        <v/>
      </c>
      <c r="J429" s="14"/>
      <c r="L429" s="8" t="str">
        <f t="shared" si="3"/>
        <v/>
      </c>
      <c r="M429" s="10" t="str">
        <f>IF(COUNTA(A429:G429,J429:K429)=0,"",IF(AND(ISNUMBER(A429),A429&gt;0,B429&lt;&gt;"",COUNTIFS(Cartoes!$A$2:$A$50,B429,Cartoes!$H$2:$H$50,"OK")=1,C429&lt;&gt;"",D429&lt;&gt;"",ISNUMBER(E429),E429&gt;0,ISNUMBER(F429),F429&gt;=1,F429=INT(F429),ISNUMBER(G429),G429&gt;=1,G429&lt;=F429,G429=INT(G429),OR(J429="Pendente",J429="Pago",J429="Cancelado")),"OK","Revisar dados"))</f>
        <v/>
      </c>
    </row>
    <row r="430">
      <c r="A430" s="13"/>
      <c r="B430" s="6"/>
      <c r="C430" s="6"/>
      <c r="D430" s="6"/>
      <c r="E430" s="7"/>
      <c r="F430" s="6"/>
      <c r="G430" s="6"/>
      <c r="H430" s="8" t="str">
        <f t="shared" si="1"/>
        <v/>
      </c>
      <c r="I430" s="8" t="str">
        <f t="shared" si="2"/>
        <v/>
      </c>
      <c r="J430" s="14"/>
      <c r="L430" s="8" t="str">
        <f t="shared" si="3"/>
        <v/>
      </c>
      <c r="M430" s="10" t="str">
        <f>IF(COUNTA(A430:G430,J430:K430)=0,"",IF(AND(ISNUMBER(A430),A430&gt;0,B430&lt;&gt;"",COUNTIFS(Cartoes!$A$2:$A$50,B430,Cartoes!$H$2:$H$50,"OK")=1,C430&lt;&gt;"",D430&lt;&gt;"",ISNUMBER(E430),E430&gt;0,ISNUMBER(F430),F430&gt;=1,F430=INT(F430),ISNUMBER(G430),G430&gt;=1,G430&lt;=F430,G430=INT(G430),OR(J430="Pendente",J430="Pago",J430="Cancelado")),"OK","Revisar dados"))</f>
        <v/>
      </c>
    </row>
    <row r="431">
      <c r="A431" s="13"/>
      <c r="B431" s="6"/>
      <c r="C431" s="6"/>
      <c r="D431" s="6"/>
      <c r="E431" s="7"/>
      <c r="F431" s="6"/>
      <c r="G431" s="6"/>
      <c r="H431" s="8" t="str">
        <f t="shared" si="1"/>
        <v/>
      </c>
      <c r="I431" s="8" t="str">
        <f t="shared" si="2"/>
        <v/>
      </c>
      <c r="J431" s="14"/>
      <c r="L431" s="8" t="str">
        <f t="shared" si="3"/>
        <v/>
      </c>
      <c r="M431" s="10" t="str">
        <f>IF(COUNTA(A431:G431,J431:K431)=0,"",IF(AND(ISNUMBER(A431),A431&gt;0,B431&lt;&gt;"",COUNTIFS(Cartoes!$A$2:$A$50,B431,Cartoes!$H$2:$H$50,"OK")=1,C431&lt;&gt;"",D431&lt;&gt;"",ISNUMBER(E431),E431&gt;0,ISNUMBER(F431),F431&gt;=1,F431=INT(F431),ISNUMBER(G431),G431&gt;=1,G431&lt;=F431,G431=INT(G431),OR(J431="Pendente",J431="Pago",J431="Cancelado")),"OK","Revisar dados"))</f>
        <v/>
      </c>
    </row>
    <row r="432">
      <c r="A432" s="13"/>
      <c r="B432" s="6"/>
      <c r="C432" s="6"/>
      <c r="D432" s="6"/>
      <c r="E432" s="7"/>
      <c r="F432" s="6"/>
      <c r="G432" s="6"/>
      <c r="H432" s="8" t="str">
        <f t="shared" si="1"/>
        <v/>
      </c>
      <c r="I432" s="8" t="str">
        <f t="shared" si="2"/>
        <v/>
      </c>
      <c r="J432" s="14"/>
      <c r="L432" s="8" t="str">
        <f t="shared" si="3"/>
        <v/>
      </c>
      <c r="M432" s="10" t="str">
        <f>IF(COUNTA(A432:G432,J432:K432)=0,"",IF(AND(ISNUMBER(A432),A432&gt;0,B432&lt;&gt;"",COUNTIFS(Cartoes!$A$2:$A$50,B432,Cartoes!$H$2:$H$50,"OK")=1,C432&lt;&gt;"",D432&lt;&gt;"",ISNUMBER(E432),E432&gt;0,ISNUMBER(F432),F432&gt;=1,F432=INT(F432),ISNUMBER(G432),G432&gt;=1,G432&lt;=F432,G432=INT(G432),OR(J432="Pendente",J432="Pago",J432="Cancelado")),"OK","Revisar dados"))</f>
        <v/>
      </c>
    </row>
    <row r="433">
      <c r="A433" s="13"/>
      <c r="B433" s="6"/>
      <c r="C433" s="6"/>
      <c r="D433" s="6"/>
      <c r="E433" s="7"/>
      <c r="F433" s="6"/>
      <c r="G433" s="6"/>
      <c r="H433" s="8" t="str">
        <f t="shared" si="1"/>
        <v/>
      </c>
      <c r="I433" s="8" t="str">
        <f t="shared" si="2"/>
        <v/>
      </c>
      <c r="J433" s="14"/>
      <c r="L433" s="8" t="str">
        <f t="shared" si="3"/>
        <v/>
      </c>
      <c r="M433" s="10" t="str">
        <f>IF(COUNTA(A433:G433,J433:K433)=0,"",IF(AND(ISNUMBER(A433),A433&gt;0,B433&lt;&gt;"",COUNTIFS(Cartoes!$A$2:$A$50,B433,Cartoes!$H$2:$H$50,"OK")=1,C433&lt;&gt;"",D433&lt;&gt;"",ISNUMBER(E433),E433&gt;0,ISNUMBER(F433),F433&gt;=1,F433=INT(F433),ISNUMBER(G433),G433&gt;=1,G433&lt;=F433,G433=INT(G433),OR(J433="Pendente",J433="Pago",J433="Cancelado")),"OK","Revisar dados"))</f>
        <v/>
      </c>
    </row>
    <row r="434">
      <c r="A434" s="13"/>
      <c r="B434" s="6"/>
      <c r="C434" s="6"/>
      <c r="D434" s="6"/>
      <c r="E434" s="7"/>
      <c r="F434" s="6"/>
      <c r="G434" s="6"/>
      <c r="H434" s="8" t="str">
        <f t="shared" si="1"/>
        <v/>
      </c>
      <c r="I434" s="8" t="str">
        <f t="shared" si="2"/>
        <v/>
      </c>
      <c r="J434" s="14"/>
      <c r="L434" s="8" t="str">
        <f t="shared" si="3"/>
        <v/>
      </c>
      <c r="M434" s="10" t="str">
        <f>IF(COUNTA(A434:G434,J434:K434)=0,"",IF(AND(ISNUMBER(A434),A434&gt;0,B434&lt;&gt;"",COUNTIFS(Cartoes!$A$2:$A$50,B434,Cartoes!$H$2:$H$50,"OK")=1,C434&lt;&gt;"",D434&lt;&gt;"",ISNUMBER(E434),E434&gt;0,ISNUMBER(F434),F434&gt;=1,F434=INT(F434),ISNUMBER(G434),G434&gt;=1,G434&lt;=F434,G434=INT(G434),OR(J434="Pendente",J434="Pago",J434="Cancelado")),"OK","Revisar dados"))</f>
        <v/>
      </c>
    </row>
    <row r="435">
      <c r="A435" s="13"/>
      <c r="B435" s="6"/>
      <c r="C435" s="6"/>
      <c r="D435" s="6"/>
      <c r="E435" s="7"/>
      <c r="F435" s="6"/>
      <c r="G435" s="6"/>
      <c r="H435" s="8" t="str">
        <f t="shared" si="1"/>
        <v/>
      </c>
      <c r="I435" s="8" t="str">
        <f t="shared" si="2"/>
        <v/>
      </c>
      <c r="J435" s="14"/>
      <c r="L435" s="8" t="str">
        <f t="shared" si="3"/>
        <v/>
      </c>
      <c r="M435" s="10" t="str">
        <f>IF(COUNTA(A435:G435,J435:K435)=0,"",IF(AND(ISNUMBER(A435),A435&gt;0,B435&lt;&gt;"",COUNTIFS(Cartoes!$A$2:$A$50,B435,Cartoes!$H$2:$H$50,"OK")=1,C435&lt;&gt;"",D435&lt;&gt;"",ISNUMBER(E435),E435&gt;0,ISNUMBER(F435),F435&gt;=1,F435=INT(F435),ISNUMBER(G435),G435&gt;=1,G435&lt;=F435,G435=INT(G435),OR(J435="Pendente",J435="Pago",J435="Cancelado")),"OK","Revisar dados"))</f>
        <v/>
      </c>
    </row>
    <row r="436">
      <c r="A436" s="13"/>
      <c r="B436" s="6"/>
      <c r="C436" s="6"/>
      <c r="D436" s="6"/>
      <c r="E436" s="7"/>
      <c r="F436" s="6"/>
      <c r="G436" s="6"/>
      <c r="H436" s="8" t="str">
        <f t="shared" si="1"/>
        <v/>
      </c>
      <c r="I436" s="8" t="str">
        <f t="shared" si="2"/>
        <v/>
      </c>
      <c r="J436" s="14"/>
      <c r="L436" s="8" t="str">
        <f t="shared" si="3"/>
        <v/>
      </c>
      <c r="M436" s="10" t="str">
        <f>IF(COUNTA(A436:G436,J436:K436)=0,"",IF(AND(ISNUMBER(A436),A436&gt;0,B436&lt;&gt;"",COUNTIFS(Cartoes!$A$2:$A$50,B436,Cartoes!$H$2:$H$50,"OK")=1,C436&lt;&gt;"",D436&lt;&gt;"",ISNUMBER(E436),E436&gt;0,ISNUMBER(F436),F436&gt;=1,F436=INT(F436),ISNUMBER(G436),G436&gt;=1,G436&lt;=F436,G436=INT(G436),OR(J436="Pendente",J436="Pago",J436="Cancelado")),"OK","Revisar dados"))</f>
        <v/>
      </c>
    </row>
    <row r="437">
      <c r="A437" s="13"/>
      <c r="B437" s="6"/>
      <c r="C437" s="6"/>
      <c r="D437" s="6"/>
      <c r="E437" s="7"/>
      <c r="F437" s="6"/>
      <c r="G437" s="6"/>
      <c r="H437" s="8" t="str">
        <f t="shared" si="1"/>
        <v/>
      </c>
      <c r="I437" s="8" t="str">
        <f t="shared" si="2"/>
        <v/>
      </c>
      <c r="J437" s="14"/>
      <c r="L437" s="8" t="str">
        <f t="shared" si="3"/>
        <v/>
      </c>
      <c r="M437" s="10" t="str">
        <f>IF(COUNTA(A437:G437,J437:K437)=0,"",IF(AND(ISNUMBER(A437),A437&gt;0,B437&lt;&gt;"",COUNTIFS(Cartoes!$A$2:$A$50,B437,Cartoes!$H$2:$H$50,"OK")=1,C437&lt;&gt;"",D437&lt;&gt;"",ISNUMBER(E437),E437&gt;0,ISNUMBER(F437),F437&gt;=1,F437=INT(F437),ISNUMBER(G437),G437&gt;=1,G437&lt;=F437,G437=INT(G437),OR(J437="Pendente",J437="Pago",J437="Cancelado")),"OK","Revisar dados"))</f>
        <v/>
      </c>
    </row>
    <row r="438">
      <c r="A438" s="13"/>
      <c r="B438" s="6"/>
      <c r="C438" s="6"/>
      <c r="D438" s="6"/>
      <c r="E438" s="7"/>
      <c r="F438" s="6"/>
      <c r="G438" s="6"/>
      <c r="H438" s="8" t="str">
        <f t="shared" si="1"/>
        <v/>
      </c>
      <c r="I438" s="8" t="str">
        <f t="shared" si="2"/>
        <v/>
      </c>
      <c r="J438" s="14"/>
      <c r="L438" s="8" t="str">
        <f t="shared" si="3"/>
        <v/>
      </c>
      <c r="M438" s="10" t="str">
        <f>IF(COUNTA(A438:G438,J438:K438)=0,"",IF(AND(ISNUMBER(A438),A438&gt;0,B438&lt;&gt;"",COUNTIFS(Cartoes!$A$2:$A$50,B438,Cartoes!$H$2:$H$50,"OK")=1,C438&lt;&gt;"",D438&lt;&gt;"",ISNUMBER(E438),E438&gt;0,ISNUMBER(F438),F438&gt;=1,F438=INT(F438),ISNUMBER(G438),G438&gt;=1,G438&lt;=F438,G438=INT(G438),OR(J438="Pendente",J438="Pago",J438="Cancelado")),"OK","Revisar dados"))</f>
        <v/>
      </c>
    </row>
    <row r="439">
      <c r="A439" s="13"/>
      <c r="B439" s="6"/>
      <c r="C439" s="6"/>
      <c r="D439" s="6"/>
      <c r="E439" s="7"/>
      <c r="F439" s="6"/>
      <c r="G439" s="6"/>
      <c r="H439" s="8" t="str">
        <f t="shared" si="1"/>
        <v/>
      </c>
      <c r="I439" s="8" t="str">
        <f t="shared" si="2"/>
        <v/>
      </c>
      <c r="J439" s="14"/>
      <c r="L439" s="8" t="str">
        <f t="shared" si="3"/>
        <v/>
      </c>
      <c r="M439" s="10" t="str">
        <f>IF(COUNTA(A439:G439,J439:K439)=0,"",IF(AND(ISNUMBER(A439),A439&gt;0,B439&lt;&gt;"",COUNTIFS(Cartoes!$A$2:$A$50,B439,Cartoes!$H$2:$H$50,"OK")=1,C439&lt;&gt;"",D439&lt;&gt;"",ISNUMBER(E439),E439&gt;0,ISNUMBER(F439),F439&gt;=1,F439=INT(F439),ISNUMBER(G439),G439&gt;=1,G439&lt;=F439,G439=INT(G439),OR(J439="Pendente",J439="Pago",J439="Cancelado")),"OK","Revisar dados"))</f>
        <v/>
      </c>
    </row>
    <row r="440">
      <c r="A440" s="13"/>
      <c r="B440" s="6"/>
      <c r="C440" s="6"/>
      <c r="D440" s="6"/>
      <c r="E440" s="7"/>
      <c r="F440" s="6"/>
      <c r="G440" s="6"/>
      <c r="H440" s="8" t="str">
        <f t="shared" si="1"/>
        <v/>
      </c>
      <c r="I440" s="8" t="str">
        <f t="shared" si="2"/>
        <v/>
      </c>
      <c r="J440" s="14"/>
      <c r="L440" s="8" t="str">
        <f t="shared" si="3"/>
        <v/>
      </c>
      <c r="M440" s="10" t="str">
        <f>IF(COUNTA(A440:G440,J440:K440)=0,"",IF(AND(ISNUMBER(A440),A440&gt;0,B440&lt;&gt;"",COUNTIFS(Cartoes!$A$2:$A$50,B440,Cartoes!$H$2:$H$50,"OK")=1,C440&lt;&gt;"",D440&lt;&gt;"",ISNUMBER(E440),E440&gt;0,ISNUMBER(F440),F440&gt;=1,F440=INT(F440),ISNUMBER(G440),G440&gt;=1,G440&lt;=F440,G440=INT(G440),OR(J440="Pendente",J440="Pago",J440="Cancelado")),"OK","Revisar dados"))</f>
        <v/>
      </c>
    </row>
    <row r="441">
      <c r="A441" s="13"/>
      <c r="B441" s="6"/>
      <c r="C441" s="6"/>
      <c r="D441" s="6"/>
      <c r="E441" s="7"/>
      <c r="F441" s="6"/>
      <c r="G441" s="6"/>
      <c r="H441" s="8" t="str">
        <f t="shared" si="1"/>
        <v/>
      </c>
      <c r="I441" s="8" t="str">
        <f t="shared" si="2"/>
        <v/>
      </c>
      <c r="J441" s="14"/>
      <c r="L441" s="8" t="str">
        <f t="shared" si="3"/>
        <v/>
      </c>
      <c r="M441" s="10" t="str">
        <f>IF(COUNTA(A441:G441,J441:K441)=0,"",IF(AND(ISNUMBER(A441),A441&gt;0,B441&lt;&gt;"",COUNTIFS(Cartoes!$A$2:$A$50,B441,Cartoes!$H$2:$H$50,"OK")=1,C441&lt;&gt;"",D441&lt;&gt;"",ISNUMBER(E441),E441&gt;0,ISNUMBER(F441),F441&gt;=1,F441=INT(F441),ISNUMBER(G441),G441&gt;=1,G441&lt;=F441,G441=INT(G441),OR(J441="Pendente",J441="Pago",J441="Cancelado")),"OK","Revisar dados"))</f>
        <v/>
      </c>
    </row>
    <row r="442">
      <c r="A442" s="13"/>
      <c r="B442" s="6"/>
      <c r="C442" s="6"/>
      <c r="D442" s="6"/>
      <c r="E442" s="7"/>
      <c r="F442" s="6"/>
      <c r="G442" s="6"/>
      <c r="H442" s="8" t="str">
        <f t="shared" si="1"/>
        <v/>
      </c>
      <c r="I442" s="8" t="str">
        <f t="shared" si="2"/>
        <v/>
      </c>
      <c r="J442" s="14"/>
      <c r="L442" s="8" t="str">
        <f t="shared" si="3"/>
        <v/>
      </c>
      <c r="M442" s="10" t="str">
        <f>IF(COUNTA(A442:G442,J442:K442)=0,"",IF(AND(ISNUMBER(A442),A442&gt;0,B442&lt;&gt;"",COUNTIFS(Cartoes!$A$2:$A$50,B442,Cartoes!$H$2:$H$50,"OK")=1,C442&lt;&gt;"",D442&lt;&gt;"",ISNUMBER(E442),E442&gt;0,ISNUMBER(F442),F442&gt;=1,F442=INT(F442),ISNUMBER(G442),G442&gt;=1,G442&lt;=F442,G442=INT(G442),OR(J442="Pendente",J442="Pago",J442="Cancelado")),"OK","Revisar dados"))</f>
        <v/>
      </c>
    </row>
    <row r="443">
      <c r="A443" s="13"/>
      <c r="B443" s="6"/>
      <c r="C443" s="6"/>
      <c r="D443" s="6"/>
      <c r="E443" s="7"/>
      <c r="F443" s="6"/>
      <c r="G443" s="6"/>
      <c r="H443" s="8" t="str">
        <f t="shared" si="1"/>
        <v/>
      </c>
      <c r="I443" s="8" t="str">
        <f t="shared" si="2"/>
        <v/>
      </c>
      <c r="J443" s="14"/>
      <c r="L443" s="8" t="str">
        <f t="shared" si="3"/>
        <v/>
      </c>
      <c r="M443" s="10" t="str">
        <f>IF(COUNTA(A443:G443,J443:K443)=0,"",IF(AND(ISNUMBER(A443),A443&gt;0,B443&lt;&gt;"",COUNTIFS(Cartoes!$A$2:$A$50,B443,Cartoes!$H$2:$H$50,"OK")=1,C443&lt;&gt;"",D443&lt;&gt;"",ISNUMBER(E443),E443&gt;0,ISNUMBER(F443),F443&gt;=1,F443=INT(F443),ISNUMBER(G443),G443&gt;=1,G443&lt;=F443,G443=INT(G443),OR(J443="Pendente",J443="Pago",J443="Cancelado")),"OK","Revisar dados"))</f>
        <v/>
      </c>
    </row>
    <row r="444">
      <c r="A444" s="13"/>
      <c r="B444" s="6"/>
      <c r="C444" s="6"/>
      <c r="D444" s="6"/>
      <c r="E444" s="7"/>
      <c r="F444" s="6"/>
      <c r="G444" s="6"/>
      <c r="H444" s="8" t="str">
        <f t="shared" si="1"/>
        <v/>
      </c>
      <c r="I444" s="8" t="str">
        <f t="shared" si="2"/>
        <v/>
      </c>
      <c r="J444" s="14"/>
      <c r="L444" s="8" t="str">
        <f t="shared" si="3"/>
        <v/>
      </c>
      <c r="M444" s="10" t="str">
        <f>IF(COUNTA(A444:G444,J444:K444)=0,"",IF(AND(ISNUMBER(A444),A444&gt;0,B444&lt;&gt;"",COUNTIFS(Cartoes!$A$2:$A$50,B444,Cartoes!$H$2:$H$50,"OK")=1,C444&lt;&gt;"",D444&lt;&gt;"",ISNUMBER(E444),E444&gt;0,ISNUMBER(F444),F444&gt;=1,F444=INT(F444),ISNUMBER(G444),G444&gt;=1,G444&lt;=F444,G444=INT(G444),OR(J444="Pendente",J444="Pago",J444="Cancelado")),"OK","Revisar dados"))</f>
        <v/>
      </c>
    </row>
    <row r="445">
      <c r="A445" s="13"/>
      <c r="B445" s="6"/>
      <c r="C445" s="6"/>
      <c r="D445" s="6"/>
      <c r="E445" s="7"/>
      <c r="F445" s="6"/>
      <c r="G445" s="6"/>
      <c r="H445" s="8" t="str">
        <f t="shared" si="1"/>
        <v/>
      </c>
      <c r="I445" s="8" t="str">
        <f t="shared" si="2"/>
        <v/>
      </c>
      <c r="J445" s="14"/>
      <c r="L445" s="8" t="str">
        <f t="shared" si="3"/>
        <v/>
      </c>
      <c r="M445" s="10" t="str">
        <f>IF(COUNTA(A445:G445,J445:K445)=0,"",IF(AND(ISNUMBER(A445),A445&gt;0,B445&lt;&gt;"",COUNTIFS(Cartoes!$A$2:$A$50,B445,Cartoes!$H$2:$H$50,"OK")=1,C445&lt;&gt;"",D445&lt;&gt;"",ISNUMBER(E445),E445&gt;0,ISNUMBER(F445),F445&gt;=1,F445=INT(F445),ISNUMBER(G445),G445&gt;=1,G445&lt;=F445,G445=INT(G445),OR(J445="Pendente",J445="Pago",J445="Cancelado")),"OK","Revisar dados"))</f>
        <v/>
      </c>
    </row>
    <row r="446">
      <c r="A446" s="13"/>
      <c r="B446" s="6"/>
      <c r="C446" s="6"/>
      <c r="D446" s="6"/>
      <c r="E446" s="7"/>
      <c r="F446" s="6"/>
      <c r="G446" s="6"/>
      <c r="H446" s="8" t="str">
        <f t="shared" si="1"/>
        <v/>
      </c>
      <c r="I446" s="8" t="str">
        <f t="shared" si="2"/>
        <v/>
      </c>
      <c r="J446" s="14"/>
      <c r="L446" s="8" t="str">
        <f t="shared" si="3"/>
        <v/>
      </c>
      <c r="M446" s="10" t="str">
        <f>IF(COUNTA(A446:G446,J446:K446)=0,"",IF(AND(ISNUMBER(A446),A446&gt;0,B446&lt;&gt;"",COUNTIFS(Cartoes!$A$2:$A$50,B446,Cartoes!$H$2:$H$50,"OK")=1,C446&lt;&gt;"",D446&lt;&gt;"",ISNUMBER(E446),E446&gt;0,ISNUMBER(F446),F446&gt;=1,F446=INT(F446),ISNUMBER(G446),G446&gt;=1,G446&lt;=F446,G446=INT(G446),OR(J446="Pendente",J446="Pago",J446="Cancelado")),"OK","Revisar dados"))</f>
        <v/>
      </c>
    </row>
    <row r="447">
      <c r="A447" s="13"/>
      <c r="B447" s="6"/>
      <c r="C447" s="6"/>
      <c r="D447" s="6"/>
      <c r="E447" s="7"/>
      <c r="F447" s="6"/>
      <c r="G447" s="6"/>
      <c r="H447" s="8" t="str">
        <f t="shared" si="1"/>
        <v/>
      </c>
      <c r="I447" s="8" t="str">
        <f t="shared" si="2"/>
        <v/>
      </c>
      <c r="J447" s="14"/>
      <c r="L447" s="8" t="str">
        <f t="shared" si="3"/>
        <v/>
      </c>
      <c r="M447" s="10" t="str">
        <f>IF(COUNTA(A447:G447,J447:K447)=0,"",IF(AND(ISNUMBER(A447),A447&gt;0,B447&lt;&gt;"",COUNTIFS(Cartoes!$A$2:$A$50,B447,Cartoes!$H$2:$H$50,"OK")=1,C447&lt;&gt;"",D447&lt;&gt;"",ISNUMBER(E447),E447&gt;0,ISNUMBER(F447),F447&gt;=1,F447=INT(F447),ISNUMBER(G447),G447&gt;=1,G447&lt;=F447,G447=INT(G447),OR(J447="Pendente",J447="Pago",J447="Cancelado")),"OK","Revisar dados"))</f>
        <v/>
      </c>
    </row>
    <row r="448">
      <c r="A448" s="13"/>
      <c r="B448" s="6"/>
      <c r="C448" s="6"/>
      <c r="D448" s="6"/>
      <c r="E448" s="7"/>
      <c r="F448" s="6"/>
      <c r="G448" s="6"/>
      <c r="H448" s="8" t="str">
        <f t="shared" si="1"/>
        <v/>
      </c>
      <c r="I448" s="8" t="str">
        <f t="shared" si="2"/>
        <v/>
      </c>
      <c r="J448" s="14"/>
      <c r="L448" s="8" t="str">
        <f t="shared" si="3"/>
        <v/>
      </c>
      <c r="M448" s="10" t="str">
        <f>IF(COUNTA(A448:G448,J448:K448)=0,"",IF(AND(ISNUMBER(A448),A448&gt;0,B448&lt;&gt;"",COUNTIFS(Cartoes!$A$2:$A$50,B448,Cartoes!$H$2:$H$50,"OK")=1,C448&lt;&gt;"",D448&lt;&gt;"",ISNUMBER(E448),E448&gt;0,ISNUMBER(F448),F448&gt;=1,F448=INT(F448),ISNUMBER(G448),G448&gt;=1,G448&lt;=F448,G448=INT(G448),OR(J448="Pendente",J448="Pago",J448="Cancelado")),"OK","Revisar dados"))</f>
        <v/>
      </c>
    </row>
    <row r="449">
      <c r="A449" s="13"/>
      <c r="B449" s="6"/>
      <c r="C449" s="6"/>
      <c r="D449" s="6"/>
      <c r="E449" s="7"/>
      <c r="F449" s="6"/>
      <c r="G449" s="6"/>
      <c r="H449" s="8" t="str">
        <f t="shared" si="1"/>
        <v/>
      </c>
      <c r="I449" s="8" t="str">
        <f t="shared" si="2"/>
        <v/>
      </c>
      <c r="J449" s="14"/>
      <c r="L449" s="8" t="str">
        <f t="shared" si="3"/>
        <v/>
      </c>
      <c r="M449" s="10" t="str">
        <f>IF(COUNTA(A449:G449,J449:K449)=0,"",IF(AND(ISNUMBER(A449),A449&gt;0,B449&lt;&gt;"",COUNTIFS(Cartoes!$A$2:$A$50,B449,Cartoes!$H$2:$H$50,"OK")=1,C449&lt;&gt;"",D449&lt;&gt;"",ISNUMBER(E449),E449&gt;0,ISNUMBER(F449),F449&gt;=1,F449=INT(F449),ISNUMBER(G449),G449&gt;=1,G449&lt;=F449,G449=INT(G449),OR(J449="Pendente",J449="Pago",J449="Cancelado")),"OK","Revisar dados"))</f>
        <v/>
      </c>
    </row>
    <row r="450">
      <c r="A450" s="13"/>
      <c r="B450" s="6"/>
      <c r="C450" s="6"/>
      <c r="D450" s="6"/>
      <c r="E450" s="7"/>
      <c r="F450" s="6"/>
      <c r="G450" s="6"/>
      <c r="H450" s="8" t="str">
        <f t="shared" si="1"/>
        <v/>
      </c>
      <c r="I450" s="8" t="str">
        <f t="shared" si="2"/>
        <v/>
      </c>
      <c r="J450" s="14"/>
      <c r="L450" s="8" t="str">
        <f t="shared" si="3"/>
        <v/>
      </c>
      <c r="M450" s="10" t="str">
        <f>IF(COUNTA(A450:G450,J450:K450)=0,"",IF(AND(ISNUMBER(A450),A450&gt;0,B450&lt;&gt;"",COUNTIFS(Cartoes!$A$2:$A$50,B450,Cartoes!$H$2:$H$50,"OK")=1,C450&lt;&gt;"",D450&lt;&gt;"",ISNUMBER(E450),E450&gt;0,ISNUMBER(F450),F450&gt;=1,F450=INT(F450),ISNUMBER(G450),G450&gt;=1,G450&lt;=F450,G450=INT(G450),OR(J450="Pendente",J450="Pago",J450="Cancelado")),"OK","Revisar dados"))</f>
        <v/>
      </c>
    </row>
    <row r="451">
      <c r="A451" s="13"/>
      <c r="B451" s="6"/>
      <c r="C451" s="6"/>
      <c r="D451" s="6"/>
      <c r="E451" s="7"/>
      <c r="F451" s="6"/>
      <c r="G451" s="6"/>
      <c r="H451" s="8" t="str">
        <f t="shared" si="1"/>
        <v/>
      </c>
      <c r="I451" s="8" t="str">
        <f t="shared" si="2"/>
        <v/>
      </c>
      <c r="J451" s="14"/>
      <c r="L451" s="8" t="str">
        <f t="shared" si="3"/>
        <v/>
      </c>
      <c r="M451" s="10" t="str">
        <f>IF(COUNTA(A451:G451,J451:K451)=0,"",IF(AND(ISNUMBER(A451),A451&gt;0,B451&lt;&gt;"",COUNTIFS(Cartoes!$A$2:$A$50,B451,Cartoes!$H$2:$H$50,"OK")=1,C451&lt;&gt;"",D451&lt;&gt;"",ISNUMBER(E451),E451&gt;0,ISNUMBER(F451),F451&gt;=1,F451=INT(F451),ISNUMBER(G451),G451&gt;=1,G451&lt;=F451,G451=INT(G451),OR(J451="Pendente",J451="Pago",J451="Cancelado")),"OK","Revisar dados"))</f>
        <v/>
      </c>
    </row>
    <row r="452">
      <c r="A452" s="13"/>
      <c r="B452" s="6"/>
      <c r="C452" s="6"/>
      <c r="D452" s="6"/>
      <c r="E452" s="7"/>
      <c r="F452" s="6"/>
      <c r="G452" s="6"/>
      <c r="H452" s="8" t="str">
        <f t="shared" si="1"/>
        <v/>
      </c>
      <c r="I452" s="8" t="str">
        <f t="shared" si="2"/>
        <v/>
      </c>
      <c r="J452" s="14"/>
      <c r="L452" s="8" t="str">
        <f t="shared" si="3"/>
        <v/>
      </c>
      <c r="M452" s="10" t="str">
        <f>IF(COUNTA(A452:G452,J452:K452)=0,"",IF(AND(ISNUMBER(A452),A452&gt;0,B452&lt;&gt;"",COUNTIFS(Cartoes!$A$2:$A$50,B452,Cartoes!$H$2:$H$50,"OK")=1,C452&lt;&gt;"",D452&lt;&gt;"",ISNUMBER(E452),E452&gt;0,ISNUMBER(F452),F452&gt;=1,F452=INT(F452),ISNUMBER(G452),G452&gt;=1,G452&lt;=F452,G452=INT(G452),OR(J452="Pendente",J452="Pago",J452="Cancelado")),"OK","Revisar dados"))</f>
        <v/>
      </c>
    </row>
    <row r="453">
      <c r="A453" s="13"/>
      <c r="B453" s="6"/>
      <c r="C453" s="6"/>
      <c r="D453" s="6"/>
      <c r="E453" s="7"/>
      <c r="F453" s="6"/>
      <c r="G453" s="6"/>
      <c r="H453" s="8" t="str">
        <f t="shared" si="1"/>
        <v/>
      </c>
      <c r="I453" s="8" t="str">
        <f t="shared" si="2"/>
        <v/>
      </c>
      <c r="J453" s="14"/>
      <c r="L453" s="8" t="str">
        <f t="shared" si="3"/>
        <v/>
      </c>
      <c r="M453" s="10" t="str">
        <f>IF(COUNTA(A453:G453,J453:K453)=0,"",IF(AND(ISNUMBER(A453),A453&gt;0,B453&lt;&gt;"",COUNTIFS(Cartoes!$A$2:$A$50,B453,Cartoes!$H$2:$H$50,"OK")=1,C453&lt;&gt;"",D453&lt;&gt;"",ISNUMBER(E453),E453&gt;0,ISNUMBER(F453),F453&gt;=1,F453=INT(F453),ISNUMBER(G453),G453&gt;=1,G453&lt;=F453,G453=INT(G453),OR(J453="Pendente",J453="Pago",J453="Cancelado")),"OK","Revisar dados"))</f>
        <v/>
      </c>
    </row>
    <row r="454">
      <c r="A454" s="13"/>
      <c r="B454" s="6"/>
      <c r="C454" s="6"/>
      <c r="D454" s="6"/>
      <c r="E454" s="7"/>
      <c r="F454" s="6"/>
      <c r="G454" s="6"/>
      <c r="H454" s="8" t="str">
        <f t="shared" si="1"/>
        <v/>
      </c>
      <c r="I454" s="8" t="str">
        <f t="shared" si="2"/>
        <v/>
      </c>
      <c r="J454" s="14"/>
      <c r="L454" s="8" t="str">
        <f t="shared" si="3"/>
        <v/>
      </c>
      <c r="M454" s="10" t="str">
        <f>IF(COUNTA(A454:G454,J454:K454)=0,"",IF(AND(ISNUMBER(A454),A454&gt;0,B454&lt;&gt;"",COUNTIFS(Cartoes!$A$2:$A$50,B454,Cartoes!$H$2:$H$50,"OK")=1,C454&lt;&gt;"",D454&lt;&gt;"",ISNUMBER(E454),E454&gt;0,ISNUMBER(F454),F454&gt;=1,F454=INT(F454),ISNUMBER(G454),G454&gt;=1,G454&lt;=F454,G454=INT(G454),OR(J454="Pendente",J454="Pago",J454="Cancelado")),"OK","Revisar dados"))</f>
        <v/>
      </c>
    </row>
    <row r="455">
      <c r="A455" s="13"/>
      <c r="B455" s="6"/>
      <c r="C455" s="6"/>
      <c r="D455" s="6"/>
      <c r="E455" s="7"/>
      <c r="F455" s="6"/>
      <c r="G455" s="6"/>
      <c r="H455" s="8" t="str">
        <f t="shared" si="1"/>
        <v/>
      </c>
      <c r="I455" s="8" t="str">
        <f t="shared" si="2"/>
        <v/>
      </c>
      <c r="J455" s="14"/>
      <c r="L455" s="8" t="str">
        <f t="shared" si="3"/>
        <v/>
      </c>
      <c r="M455" s="10" t="str">
        <f>IF(COUNTA(A455:G455,J455:K455)=0,"",IF(AND(ISNUMBER(A455),A455&gt;0,B455&lt;&gt;"",COUNTIFS(Cartoes!$A$2:$A$50,B455,Cartoes!$H$2:$H$50,"OK")=1,C455&lt;&gt;"",D455&lt;&gt;"",ISNUMBER(E455),E455&gt;0,ISNUMBER(F455),F455&gt;=1,F455=INT(F455),ISNUMBER(G455),G455&gt;=1,G455&lt;=F455,G455=INT(G455),OR(J455="Pendente",J455="Pago",J455="Cancelado")),"OK","Revisar dados"))</f>
        <v/>
      </c>
    </row>
    <row r="456">
      <c r="A456" s="13"/>
      <c r="B456" s="6"/>
      <c r="C456" s="6"/>
      <c r="D456" s="6"/>
      <c r="E456" s="7"/>
      <c r="F456" s="6"/>
      <c r="G456" s="6"/>
      <c r="H456" s="8" t="str">
        <f t="shared" si="1"/>
        <v/>
      </c>
      <c r="I456" s="8" t="str">
        <f t="shared" si="2"/>
        <v/>
      </c>
      <c r="J456" s="14"/>
      <c r="L456" s="8" t="str">
        <f t="shared" si="3"/>
        <v/>
      </c>
      <c r="M456" s="10" t="str">
        <f>IF(COUNTA(A456:G456,J456:K456)=0,"",IF(AND(ISNUMBER(A456),A456&gt;0,B456&lt;&gt;"",COUNTIFS(Cartoes!$A$2:$A$50,B456,Cartoes!$H$2:$H$50,"OK")=1,C456&lt;&gt;"",D456&lt;&gt;"",ISNUMBER(E456),E456&gt;0,ISNUMBER(F456),F456&gt;=1,F456=INT(F456),ISNUMBER(G456),G456&gt;=1,G456&lt;=F456,G456=INT(G456),OR(J456="Pendente",J456="Pago",J456="Cancelado")),"OK","Revisar dados"))</f>
        <v/>
      </c>
    </row>
    <row r="457">
      <c r="A457" s="13"/>
      <c r="B457" s="6"/>
      <c r="C457" s="6"/>
      <c r="D457" s="6"/>
      <c r="E457" s="7"/>
      <c r="F457" s="6"/>
      <c r="G457" s="6"/>
      <c r="H457" s="8" t="str">
        <f t="shared" si="1"/>
        <v/>
      </c>
      <c r="I457" s="8" t="str">
        <f t="shared" si="2"/>
        <v/>
      </c>
      <c r="J457" s="14"/>
      <c r="L457" s="8" t="str">
        <f t="shared" si="3"/>
        <v/>
      </c>
      <c r="M457" s="10" t="str">
        <f>IF(COUNTA(A457:G457,J457:K457)=0,"",IF(AND(ISNUMBER(A457),A457&gt;0,B457&lt;&gt;"",COUNTIFS(Cartoes!$A$2:$A$50,B457,Cartoes!$H$2:$H$50,"OK")=1,C457&lt;&gt;"",D457&lt;&gt;"",ISNUMBER(E457),E457&gt;0,ISNUMBER(F457),F457&gt;=1,F457=INT(F457),ISNUMBER(G457),G457&gt;=1,G457&lt;=F457,G457=INT(G457),OR(J457="Pendente",J457="Pago",J457="Cancelado")),"OK","Revisar dados"))</f>
        <v/>
      </c>
    </row>
    <row r="458">
      <c r="A458" s="13"/>
      <c r="B458" s="6"/>
      <c r="C458" s="6"/>
      <c r="D458" s="6"/>
      <c r="E458" s="7"/>
      <c r="F458" s="6"/>
      <c r="G458" s="6"/>
      <c r="H458" s="8" t="str">
        <f t="shared" si="1"/>
        <v/>
      </c>
      <c r="I458" s="8" t="str">
        <f t="shared" si="2"/>
        <v/>
      </c>
      <c r="J458" s="14"/>
      <c r="L458" s="8" t="str">
        <f t="shared" si="3"/>
        <v/>
      </c>
      <c r="M458" s="10" t="str">
        <f>IF(COUNTA(A458:G458,J458:K458)=0,"",IF(AND(ISNUMBER(A458),A458&gt;0,B458&lt;&gt;"",COUNTIFS(Cartoes!$A$2:$A$50,B458,Cartoes!$H$2:$H$50,"OK")=1,C458&lt;&gt;"",D458&lt;&gt;"",ISNUMBER(E458),E458&gt;0,ISNUMBER(F458),F458&gt;=1,F458=INT(F458),ISNUMBER(G458),G458&gt;=1,G458&lt;=F458,G458=INT(G458),OR(J458="Pendente",J458="Pago",J458="Cancelado")),"OK","Revisar dados"))</f>
        <v/>
      </c>
    </row>
    <row r="459">
      <c r="A459" s="13"/>
      <c r="B459" s="6"/>
      <c r="C459" s="6"/>
      <c r="D459" s="6"/>
      <c r="E459" s="7"/>
      <c r="F459" s="6"/>
      <c r="G459" s="6"/>
      <c r="H459" s="8" t="str">
        <f t="shared" si="1"/>
        <v/>
      </c>
      <c r="I459" s="8" t="str">
        <f t="shared" si="2"/>
        <v/>
      </c>
      <c r="J459" s="14"/>
      <c r="L459" s="8" t="str">
        <f t="shared" si="3"/>
        <v/>
      </c>
      <c r="M459" s="10" t="str">
        <f>IF(COUNTA(A459:G459,J459:K459)=0,"",IF(AND(ISNUMBER(A459),A459&gt;0,B459&lt;&gt;"",COUNTIFS(Cartoes!$A$2:$A$50,B459,Cartoes!$H$2:$H$50,"OK")=1,C459&lt;&gt;"",D459&lt;&gt;"",ISNUMBER(E459),E459&gt;0,ISNUMBER(F459),F459&gt;=1,F459=INT(F459),ISNUMBER(G459),G459&gt;=1,G459&lt;=F459,G459=INT(G459),OR(J459="Pendente",J459="Pago",J459="Cancelado")),"OK","Revisar dados"))</f>
        <v/>
      </c>
    </row>
    <row r="460">
      <c r="A460" s="13"/>
      <c r="B460" s="6"/>
      <c r="C460" s="6"/>
      <c r="D460" s="6"/>
      <c r="E460" s="7"/>
      <c r="F460" s="6"/>
      <c r="G460" s="6"/>
      <c r="H460" s="8" t="str">
        <f t="shared" si="1"/>
        <v/>
      </c>
      <c r="I460" s="8" t="str">
        <f t="shared" si="2"/>
        <v/>
      </c>
      <c r="J460" s="14"/>
      <c r="L460" s="8" t="str">
        <f t="shared" si="3"/>
        <v/>
      </c>
      <c r="M460" s="10" t="str">
        <f>IF(COUNTA(A460:G460,J460:K460)=0,"",IF(AND(ISNUMBER(A460),A460&gt;0,B460&lt;&gt;"",COUNTIFS(Cartoes!$A$2:$A$50,B460,Cartoes!$H$2:$H$50,"OK")=1,C460&lt;&gt;"",D460&lt;&gt;"",ISNUMBER(E460),E460&gt;0,ISNUMBER(F460),F460&gt;=1,F460=INT(F460),ISNUMBER(G460),G460&gt;=1,G460&lt;=F460,G460=INT(G460),OR(J460="Pendente",J460="Pago",J460="Cancelado")),"OK","Revisar dados"))</f>
        <v/>
      </c>
    </row>
    <row r="461">
      <c r="A461" s="13"/>
      <c r="B461" s="6"/>
      <c r="C461" s="6"/>
      <c r="D461" s="6"/>
      <c r="E461" s="7"/>
      <c r="F461" s="6"/>
      <c r="G461" s="6"/>
      <c r="H461" s="8" t="str">
        <f t="shared" si="1"/>
        <v/>
      </c>
      <c r="I461" s="8" t="str">
        <f t="shared" si="2"/>
        <v/>
      </c>
      <c r="J461" s="14"/>
      <c r="L461" s="8" t="str">
        <f t="shared" si="3"/>
        <v/>
      </c>
      <c r="M461" s="10" t="str">
        <f>IF(COUNTA(A461:G461,J461:K461)=0,"",IF(AND(ISNUMBER(A461),A461&gt;0,B461&lt;&gt;"",COUNTIFS(Cartoes!$A$2:$A$50,B461,Cartoes!$H$2:$H$50,"OK")=1,C461&lt;&gt;"",D461&lt;&gt;"",ISNUMBER(E461),E461&gt;0,ISNUMBER(F461),F461&gt;=1,F461=INT(F461),ISNUMBER(G461),G461&gt;=1,G461&lt;=F461,G461=INT(G461),OR(J461="Pendente",J461="Pago",J461="Cancelado")),"OK","Revisar dados"))</f>
        <v/>
      </c>
    </row>
    <row r="462">
      <c r="A462" s="13"/>
      <c r="B462" s="6"/>
      <c r="C462" s="6"/>
      <c r="D462" s="6"/>
      <c r="E462" s="7"/>
      <c r="F462" s="6"/>
      <c r="G462" s="6"/>
      <c r="H462" s="8" t="str">
        <f t="shared" si="1"/>
        <v/>
      </c>
      <c r="I462" s="8" t="str">
        <f t="shared" si="2"/>
        <v/>
      </c>
      <c r="J462" s="14"/>
      <c r="L462" s="8" t="str">
        <f t="shared" si="3"/>
        <v/>
      </c>
      <c r="M462" s="10" t="str">
        <f>IF(COUNTA(A462:G462,J462:K462)=0,"",IF(AND(ISNUMBER(A462),A462&gt;0,B462&lt;&gt;"",COUNTIFS(Cartoes!$A$2:$A$50,B462,Cartoes!$H$2:$H$50,"OK")=1,C462&lt;&gt;"",D462&lt;&gt;"",ISNUMBER(E462),E462&gt;0,ISNUMBER(F462),F462&gt;=1,F462=INT(F462),ISNUMBER(G462),G462&gt;=1,G462&lt;=F462,G462=INT(G462),OR(J462="Pendente",J462="Pago",J462="Cancelado")),"OK","Revisar dados"))</f>
        <v/>
      </c>
    </row>
    <row r="463">
      <c r="A463" s="13"/>
      <c r="B463" s="6"/>
      <c r="C463" s="6"/>
      <c r="D463" s="6"/>
      <c r="E463" s="7"/>
      <c r="F463" s="6"/>
      <c r="G463" s="6"/>
      <c r="H463" s="8" t="str">
        <f t="shared" si="1"/>
        <v/>
      </c>
      <c r="I463" s="8" t="str">
        <f t="shared" si="2"/>
        <v/>
      </c>
      <c r="J463" s="14"/>
      <c r="L463" s="8" t="str">
        <f t="shared" si="3"/>
        <v/>
      </c>
      <c r="M463" s="10" t="str">
        <f>IF(COUNTA(A463:G463,J463:K463)=0,"",IF(AND(ISNUMBER(A463),A463&gt;0,B463&lt;&gt;"",COUNTIFS(Cartoes!$A$2:$A$50,B463,Cartoes!$H$2:$H$50,"OK")=1,C463&lt;&gt;"",D463&lt;&gt;"",ISNUMBER(E463),E463&gt;0,ISNUMBER(F463),F463&gt;=1,F463=INT(F463),ISNUMBER(G463),G463&gt;=1,G463&lt;=F463,G463=INT(G463),OR(J463="Pendente",J463="Pago",J463="Cancelado")),"OK","Revisar dados"))</f>
        <v/>
      </c>
    </row>
    <row r="464">
      <c r="A464" s="13"/>
      <c r="B464" s="6"/>
      <c r="C464" s="6"/>
      <c r="D464" s="6"/>
      <c r="E464" s="7"/>
      <c r="F464" s="6"/>
      <c r="G464" s="6"/>
      <c r="H464" s="8" t="str">
        <f t="shared" si="1"/>
        <v/>
      </c>
      <c r="I464" s="8" t="str">
        <f t="shared" si="2"/>
        <v/>
      </c>
      <c r="J464" s="14"/>
      <c r="L464" s="8" t="str">
        <f t="shared" si="3"/>
        <v/>
      </c>
      <c r="M464" s="10" t="str">
        <f>IF(COUNTA(A464:G464,J464:K464)=0,"",IF(AND(ISNUMBER(A464),A464&gt;0,B464&lt;&gt;"",COUNTIFS(Cartoes!$A$2:$A$50,B464,Cartoes!$H$2:$H$50,"OK")=1,C464&lt;&gt;"",D464&lt;&gt;"",ISNUMBER(E464),E464&gt;0,ISNUMBER(F464),F464&gt;=1,F464=INT(F464),ISNUMBER(G464),G464&gt;=1,G464&lt;=F464,G464=INT(G464),OR(J464="Pendente",J464="Pago",J464="Cancelado")),"OK","Revisar dados"))</f>
        <v/>
      </c>
    </row>
    <row r="465">
      <c r="A465" s="13"/>
      <c r="B465" s="6"/>
      <c r="C465" s="6"/>
      <c r="D465" s="6"/>
      <c r="E465" s="7"/>
      <c r="F465" s="6"/>
      <c r="G465" s="6"/>
      <c r="H465" s="8" t="str">
        <f t="shared" si="1"/>
        <v/>
      </c>
      <c r="I465" s="8" t="str">
        <f t="shared" si="2"/>
        <v/>
      </c>
      <c r="J465" s="14"/>
      <c r="L465" s="8" t="str">
        <f t="shared" si="3"/>
        <v/>
      </c>
      <c r="M465" s="10" t="str">
        <f>IF(COUNTA(A465:G465,J465:K465)=0,"",IF(AND(ISNUMBER(A465),A465&gt;0,B465&lt;&gt;"",COUNTIFS(Cartoes!$A$2:$A$50,B465,Cartoes!$H$2:$H$50,"OK")=1,C465&lt;&gt;"",D465&lt;&gt;"",ISNUMBER(E465),E465&gt;0,ISNUMBER(F465),F465&gt;=1,F465=INT(F465),ISNUMBER(G465),G465&gt;=1,G465&lt;=F465,G465=INT(G465),OR(J465="Pendente",J465="Pago",J465="Cancelado")),"OK","Revisar dados"))</f>
        <v/>
      </c>
    </row>
    <row r="466">
      <c r="A466" s="13"/>
      <c r="B466" s="6"/>
      <c r="C466" s="6"/>
      <c r="D466" s="6"/>
      <c r="E466" s="7"/>
      <c r="F466" s="6"/>
      <c r="G466" s="6"/>
      <c r="H466" s="8" t="str">
        <f t="shared" si="1"/>
        <v/>
      </c>
      <c r="I466" s="8" t="str">
        <f t="shared" si="2"/>
        <v/>
      </c>
      <c r="J466" s="14"/>
      <c r="L466" s="8" t="str">
        <f t="shared" si="3"/>
        <v/>
      </c>
      <c r="M466" s="10" t="str">
        <f>IF(COUNTA(A466:G466,J466:K466)=0,"",IF(AND(ISNUMBER(A466),A466&gt;0,B466&lt;&gt;"",COUNTIFS(Cartoes!$A$2:$A$50,B466,Cartoes!$H$2:$H$50,"OK")=1,C466&lt;&gt;"",D466&lt;&gt;"",ISNUMBER(E466),E466&gt;0,ISNUMBER(F466),F466&gt;=1,F466=INT(F466),ISNUMBER(G466),G466&gt;=1,G466&lt;=F466,G466=INT(G466),OR(J466="Pendente",J466="Pago",J466="Cancelado")),"OK","Revisar dados"))</f>
        <v/>
      </c>
    </row>
    <row r="467">
      <c r="A467" s="13"/>
      <c r="B467" s="6"/>
      <c r="C467" s="6"/>
      <c r="D467" s="6"/>
      <c r="E467" s="7"/>
      <c r="F467" s="6"/>
      <c r="G467" s="6"/>
      <c r="H467" s="8" t="str">
        <f t="shared" si="1"/>
        <v/>
      </c>
      <c r="I467" s="8" t="str">
        <f t="shared" si="2"/>
        <v/>
      </c>
      <c r="J467" s="14"/>
      <c r="L467" s="8" t="str">
        <f t="shared" si="3"/>
        <v/>
      </c>
      <c r="M467" s="10" t="str">
        <f>IF(COUNTA(A467:G467,J467:K467)=0,"",IF(AND(ISNUMBER(A467),A467&gt;0,B467&lt;&gt;"",COUNTIFS(Cartoes!$A$2:$A$50,B467,Cartoes!$H$2:$H$50,"OK")=1,C467&lt;&gt;"",D467&lt;&gt;"",ISNUMBER(E467),E467&gt;0,ISNUMBER(F467),F467&gt;=1,F467=INT(F467),ISNUMBER(G467),G467&gt;=1,G467&lt;=F467,G467=INT(G467),OR(J467="Pendente",J467="Pago",J467="Cancelado")),"OK","Revisar dados"))</f>
        <v/>
      </c>
    </row>
    <row r="468">
      <c r="A468" s="13"/>
      <c r="B468" s="6"/>
      <c r="C468" s="6"/>
      <c r="D468" s="6"/>
      <c r="E468" s="7"/>
      <c r="F468" s="6"/>
      <c r="G468" s="6"/>
      <c r="H468" s="8" t="str">
        <f t="shared" si="1"/>
        <v/>
      </c>
      <c r="I468" s="8" t="str">
        <f t="shared" si="2"/>
        <v/>
      </c>
      <c r="J468" s="14"/>
      <c r="L468" s="8" t="str">
        <f t="shared" si="3"/>
        <v/>
      </c>
      <c r="M468" s="10" t="str">
        <f>IF(COUNTA(A468:G468,J468:K468)=0,"",IF(AND(ISNUMBER(A468),A468&gt;0,B468&lt;&gt;"",COUNTIFS(Cartoes!$A$2:$A$50,B468,Cartoes!$H$2:$H$50,"OK")=1,C468&lt;&gt;"",D468&lt;&gt;"",ISNUMBER(E468),E468&gt;0,ISNUMBER(F468),F468&gt;=1,F468=INT(F468),ISNUMBER(G468),G468&gt;=1,G468&lt;=F468,G468=INT(G468),OR(J468="Pendente",J468="Pago",J468="Cancelado")),"OK","Revisar dados"))</f>
        <v/>
      </c>
    </row>
    <row r="469">
      <c r="A469" s="13"/>
      <c r="B469" s="6"/>
      <c r="C469" s="6"/>
      <c r="D469" s="6"/>
      <c r="E469" s="7"/>
      <c r="F469" s="6"/>
      <c r="G469" s="6"/>
      <c r="H469" s="8" t="str">
        <f t="shared" si="1"/>
        <v/>
      </c>
      <c r="I469" s="8" t="str">
        <f t="shared" si="2"/>
        <v/>
      </c>
      <c r="J469" s="14"/>
      <c r="L469" s="8" t="str">
        <f t="shared" si="3"/>
        <v/>
      </c>
      <c r="M469" s="10" t="str">
        <f>IF(COUNTA(A469:G469,J469:K469)=0,"",IF(AND(ISNUMBER(A469),A469&gt;0,B469&lt;&gt;"",COUNTIFS(Cartoes!$A$2:$A$50,B469,Cartoes!$H$2:$H$50,"OK")=1,C469&lt;&gt;"",D469&lt;&gt;"",ISNUMBER(E469),E469&gt;0,ISNUMBER(F469),F469&gt;=1,F469=INT(F469),ISNUMBER(G469),G469&gt;=1,G469&lt;=F469,G469=INT(G469),OR(J469="Pendente",J469="Pago",J469="Cancelado")),"OK","Revisar dados"))</f>
        <v/>
      </c>
    </row>
    <row r="470">
      <c r="A470" s="13"/>
      <c r="B470" s="6"/>
      <c r="C470" s="6"/>
      <c r="D470" s="6"/>
      <c r="E470" s="7"/>
      <c r="F470" s="6"/>
      <c r="G470" s="6"/>
      <c r="H470" s="8" t="str">
        <f t="shared" si="1"/>
        <v/>
      </c>
      <c r="I470" s="8" t="str">
        <f t="shared" si="2"/>
        <v/>
      </c>
      <c r="J470" s="14"/>
      <c r="L470" s="8" t="str">
        <f t="shared" si="3"/>
        <v/>
      </c>
      <c r="M470" s="10" t="str">
        <f>IF(COUNTA(A470:G470,J470:K470)=0,"",IF(AND(ISNUMBER(A470),A470&gt;0,B470&lt;&gt;"",COUNTIFS(Cartoes!$A$2:$A$50,B470,Cartoes!$H$2:$H$50,"OK")=1,C470&lt;&gt;"",D470&lt;&gt;"",ISNUMBER(E470),E470&gt;0,ISNUMBER(F470),F470&gt;=1,F470=INT(F470),ISNUMBER(G470),G470&gt;=1,G470&lt;=F470,G470=INT(G470),OR(J470="Pendente",J470="Pago",J470="Cancelado")),"OK","Revisar dados"))</f>
        <v/>
      </c>
    </row>
    <row r="471">
      <c r="A471" s="13"/>
      <c r="B471" s="6"/>
      <c r="C471" s="6"/>
      <c r="D471" s="6"/>
      <c r="E471" s="7"/>
      <c r="F471" s="6"/>
      <c r="G471" s="6"/>
      <c r="H471" s="8" t="str">
        <f t="shared" si="1"/>
        <v/>
      </c>
      <c r="I471" s="8" t="str">
        <f t="shared" si="2"/>
        <v/>
      </c>
      <c r="J471" s="14"/>
      <c r="L471" s="8" t="str">
        <f t="shared" si="3"/>
        <v/>
      </c>
      <c r="M471" s="10" t="str">
        <f>IF(COUNTA(A471:G471,J471:K471)=0,"",IF(AND(ISNUMBER(A471),A471&gt;0,B471&lt;&gt;"",COUNTIFS(Cartoes!$A$2:$A$50,B471,Cartoes!$H$2:$H$50,"OK")=1,C471&lt;&gt;"",D471&lt;&gt;"",ISNUMBER(E471),E471&gt;0,ISNUMBER(F471),F471&gt;=1,F471=INT(F471),ISNUMBER(G471),G471&gt;=1,G471&lt;=F471,G471=INT(G471),OR(J471="Pendente",J471="Pago",J471="Cancelado")),"OK","Revisar dados"))</f>
        <v/>
      </c>
    </row>
    <row r="472">
      <c r="A472" s="13"/>
      <c r="B472" s="6"/>
      <c r="C472" s="6"/>
      <c r="D472" s="6"/>
      <c r="E472" s="7"/>
      <c r="F472" s="6"/>
      <c r="G472" s="6"/>
      <c r="H472" s="8" t="str">
        <f t="shared" si="1"/>
        <v/>
      </c>
      <c r="I472" s="8" t="str">
        <f t="shared" si="2"/>
        <v/>
      </c>
      <c r="J472" s="14"/>
      <c r="L472" s="8" t="str">
        <f t="shared" si="3"/>
        <v/>
      </c>
      <c r="M472" s="10" t="str">
        <f>IF(COUNTA(A472:G472,J472:K472)=0,"",IF(AND(ISNUMBER(A472),A472&gt;0,B472&lt;&gt;"",COUNTIFS(Cartoes!$A$2:$A$50,B472,Cartoes!$H$2:$H$50,"OK")=1,C472&lt;&gt;"",D472&lt;&gt;"",ISNUMBER(E472),E472&gt;0,ISNUMBER(F472),F472&gt;=1,F472=INT(F472),ISNUMBER(G472),G472&gt;=1,G472&lt;=F472,G472=INT(G472),OR(J472="Pendente",J472="Pago",J472="Cancelado")),"OK","Revisar dados"))</f>
        <v/>
      </c>
    </row>
    <row r="473">
      <c r="A473" s="13"/>
      <c r="B473" s="6"/>
      <c r="C473" s="6"/>
      <c r="D473" s="6"/>
      <c r="E473" s="7"/>
      <c r="F473" s="6"/>
      <c r="G473" s="6"/>
      <c r="H473" s="8" t="str">
        <f t="shared" si="1"/>
        <v/>
      </c>
      <c r="I473" s="8" t="str">
        <f t="shared" si="2"/>
        <v/>
      </c>
      <c r="J473" s="14"/>
      <c r="L473" s="8" t="str">
        <f t="shared" si="3"/>
        <v/>
      </c>
      <c r="M473" s="10" t="str">
        <f>IF(COUNTA(A473:G473,J473:K473)=0,"",IF(AND(ISNUMBER(A473),A473&gt;0,B473&lt;&gt;"",COUNTIFS(Cartoes!$A$2:$A$50,B473,Cartoes!$H$2:$H$50,"OK")=1,C473&lt;&gt;"",D473&lt;&gt;"",ISNUMBER(E473),E473&gt;0,ISNUMBER(F473),F473&gt;=1,F473=INT(F473),ISNUMBER(G473),G473&gt;=1,G473&lt;=F473,G473=INT(G473),OR(J473="Pendente",J473="Pago",J473="Cancelado")),"OK","Revisar dados"))</f>
        <v/>
      </c>
    </row>
    <row r="474">
      <c r="A474" s="13"/>
      <c r="B474" s="6"/>
      <c r="C474" s="6"/>
      <c r="D474" s="6"/>
      <c r="E474" s="7"/>
      <c r="F474" s="6"/>
      <c r="G474" s="6"/>
      <c r="H474" s="8" t="str">
        <f t="shared" si="1"/>
        <v/>
      </c>
      <c r="I474" s="8" t="str">
        <f t="shared" si="2"/>
        <v/>
      </c>
      <c r="J474" s="14"/>
      <c r="L474" s="8" t="str">
        <f t="shared" si="3"/>
        <v/>
      </c>
      <c r="M474" s="10" t="str">
        <f>IF(COUNTA(A474:G474,J474:K474)=0,"",IF(AND(ISNUMBER(A474),A474&gt;0,B474&lt;&gt;"",COUNTIFS(Cartoes!$A$2:$A$50,B474,Cartoes!$H$2:$H$50,"OK")=1,C474&lt;&gt;"",D474&lt;&gt;"",ISNUMBER(E474),E474&gt;0,ISNUMBER(F474),F474&gt;=1,F474=INT(F474),ISNUMBER(G474),G474&gt;=1,G474&lt;=F474,G474=INT(G474),OR(J474="Pendente",J474="Pago",J474="Cancelado")),"OK","Revisar dados"))</f>
        <v/>
      </c>
    </row>
    <row r="475">
      <c r="A475" s="13"/>
      <c r="B475" s="6"/>
      <c r="C475" s="6"/>
      <c r="D475" s="6"/>
      <c r="E475" s="7"/>
      <c r="F475" s="6"/>
      <c r="G475" s="6"/>
      <c r="H475" s="8" t="str">
        <f t="shared" si="1"/>
        <v/>
      </c>
      <c r="I475" s="8" t="str">
        <f t="shared" si="2"/>
        <v/>
      </c>
      <c r="J475" s="14"/>
      <c r="L475" s="8" t="str">
        <f t="shared" si="3"/>
        <v/>
      </c>
      <c r="M475" s="10" t="str">
        <f>IF(COUNTA(A475:G475,J475:K475)=0,"",IF(AND(ISNUMBER(A475),A475&gt;0,B475&lt;&gt;"",COUNTIFS(Cartoes!$A$2:$A$50,B475,Cartoes!$H$2:$H$50,"OK")=1,C475&lt;&gt;"",D475&lt;&gt;"",ISNUMBER(E475),E475&gt;0,ISNUMBER(F475),F475&gt;=1,F475=INT(F475),ISNUMBER(G475),G475&gt;=1,G475&lt;=F475,G475=INT(G475),OR(J475="Pendente",J475="Pago",J475="Cancelado")),"OK","Revisar dados"))</f>
        <v/>
      </c>
    </row>
    <row r="476">
      <c r="A476" s="13"/>
      <c r="B476" s="6"/>
      <c r="C476" s="6"/>
      <c r="D476" s="6"/>
      <c r="E476" s="7"/>
      <c r="F476" s="6"/>
      <c r="G476" s="6"/>
      <c r="H476" s="8" t="str">
        <f t="shared" si="1"/>
        <v/>
      </c>
      <c r="I476" s="8" t="str">
        <f t="shared" si="2"/>
        <v/>
      </c>
      <c r="J476" s="14"/>
      <c r="L476" s="8" t="str">
        <f t="shared" si="3"/>
        <v/>
      </c>
      <c r="M476" s="10" t="str">
        <f>IF(COUNTA(A476:G476,J476:K476)=0,"",IF(AND(ISNUMBER(A476),A476&gt;0,B476&lt;&gt;"",COUNTIFS(Cartoes!$A$2:$A$50,B476,Cartoes!$H$2:$H$50,"OK")=1,C476&lt;&gt;"",D476&lt;&gt;"",ISNUMBER(E476),E476&gt;0,ISNUMBER(F476),F476&gt;=1,F476=INT(F476),ISNUMBER(G476),G476&gt;=1,G476&lt;=F476,G476=INT(G476),OR(J476="Pendente",J476="Pago",J476="Cancelado")),"OK","Revisar dados"))</f>
        <v/>
      </c>
    </row>
    <row r="477">
      <c r="A477" s="13"/>
      <c r="B477" s="6"/>
      <c r="C477" s="6"/>
      <c r="D477" s="6"/>
      <c r="E477" s="7"/>
      <c r="F477" s="6"/>
      <c r="G477" s="6"/>
      <c r="H477" s="8" t="str">
        <f t="shared" si="1"/>
        <v/>
      </c>
      <c r="I477" s="8" t="str">
        <f t="shared" si="2"/>
        <v/>
      </c>
      <c r="J477" s="14"/>
      <c r="L477" s="8" t="str">
        <f t="shared" si="3"/>
        <v/>
      </c>
      <c r="M477" s="10" t="str">
        <f>IF(COUNTA(A477:G477,J477:K477)=0,"",IF(AND(ISNUMBER(A477),A477&gt;0,B477&lt;&gt;"",COUNTIFS(Cartoes!$A$2:$A$50,B477,Cartoes!$H$2:$H$50,"OK")=1,C477&lt;&gt;"",D477&lt;&gt;"",ISNUMBER(E477),E477&gt;0,ISNUMBER(F477),F477&gt;=1,F477=INT(F477),ISNUMBER(G477),G477&gt;=1,G477&lt;=F477,G477=INT(G477),OR(J477="Pendente",J477="Pago",J477="Cancelado")),"OK","Revisar dados"))</f>
        <v/>
      </c>
    </row>
    <row r="478">
      <c r="A478" s="13"/>
      <c r="B478" s="6"/>
      <c r="C478" s="6"/>
      <c r="D478" s="6"/>
      <c r="E478" s="7"/>
      <c r="F478" s="6"/>
      <c r="G478" s="6"/>
      <c r="H478" s="8" t="str">
        <f t="shared" si="1"/>
        <v/>
      </c>
      <c r="I478" s="8" t="str">
        <f t="shared" si="2"/>
        <v/>
      </c>
      <c r="J478" s="14"/>
      <c r="L478" s="8" t="str">
        <f t="shared" si="3"/>
        <v/>
      </c>
      <c r="M478" s="10" t="str">
        <f>IF(COUNTA(A478:G478,J478:K478)=0,"",IF(AND(ISNUMBER(A478),A478&gt;0,B478&lt;&gt;"",COUNTIFS(Cartoes!$A$2:$A$50,B478,Cartoes!$H$2:$H$50,"OK")=1,C478&lt;&gt;"",D478&lt;&gt;"",ISNUMBER(E478),E478&gt;0,ISNUMBER(F478),F478&gt;=1,F478=INT(F478),ISNUMBER(G478),G478&gt;=1,G478&lt;=F478,G478=INT(G478),OR(J478="Pendente",J478="Pago",J478="Cancelado")),"OK","Revisar dados"))</f>
        <v/>
      </c>
    </row>
    <row r="479">
      <c r="A479" s="13"/>
      <c r="B479" s="6"/>
      <c r="C479" s="6"/>
      <c r="D479" s="6"/>
      <c r="E479" s="7"/>
      <c r="F479" s="6"/>
      <c r="G479" s="6"/>
      <c r="H479" s="8" t="str">
        <f t="shared" si="1"/>
        <v/>
      </c>
      <c r="I479" s="8" t="str">
        <f t="shared" si="2"/>
        <v/>
      </c>
      <c r="J479" s="14"/>
      <c r="L479" s="8" t="str">
        <f t="shared" si="3"/>
        <v/>
      </c>
      <c r="M479" s="10" t="str">
        <f>IF(COUNTA(A479:G479,J479:K479)=0,"",IF(AND(ISNUMBER(A479),A479&gt;0,B479&lt;&gt;"",COUNTIFS(Cartoes!$A$2:$A$50,B479,Cartoes!$H$2:$H$50,"OK")=1,C479&lt;&gt;"",D479&lt;&gt;"",ISNUMBER(E479),E479&gt;0,ISNUMBER(F479),F479&gt;=1,F479=INT(F479),ISNUMBER(G479),G479&gt;=1,G479&lt;=F479,G479=INT(G479),OR(J479="Pendente",J479="Pago",J479="Cancelado")),"OK","Revisar dados"))</f>
        <v/>
      </c>
    </row>
    <row r="480">
      <c r="A480" s="13"/>
      <c r="B480" s="6"/>
      <c r="C480" s="6"/>
      <c r="D480" s="6"/>
      <c r="E480" s="7"/>
      <c r="F480" s="6"/>
      <c r="G480" s="6"/>
      <c r="H480" s="8" t="str">
        <f t="shared" si="1"/>
        <v/>
      </c>
      <c r="I480" s="8" t="str">
        <f t="shared" si="2"/>
        <v/>
      </c>
      <c r="J480" s="14"/>
      <c r="L480" s="8" t="str">
        <f t="shared" si="3"/>
        <v/>
      </c>
      <c r="M480" s="10" t="str">
        <f>IF(COUNTA(A480:G480,J480:K480)=0,"",IF(AND(ISNUMBER(A480),A480&gt;0,B480&lt;&gt;"",COUNTIFS(Cartoes!$A$2:$A$50,B480,Cartoes!$H$2:$H$50,"OK")=1,C480&lt;&gt;"",D480&lt;&gt;"",ISNUMBER(E480),E480&gt;0,ISNUMBER(F480),F480&gt;=1,F480=INT(F480),ISNUMBER(G480),G480&gt;=1,G480&lt;=F480,G480=INT(G480),OR(J480="Pendente",J480="Pago",J480="Cancelado")),"OK","Revisar dados"))</f>
        <v/>
      </c>
    </row>
    <row r="481">
      <c r="A481" s="13"/>
      <c r="B481" s="6"/>
      <c r="C481" s="6"/>
      <c r="D481" s="6"/>
      <c r="E481" s="7"/>
      <c r="F481" s="6"/>
      <c r="G481" s="6"/>
      <c r="H481" s="8" t="str">
        <f t="shared" si="1"/>
        <v/>
      </c>
      <c r="I481" s="8" t="str">
        <f t="shared" si="2"/>
        <v/>
      </c>
      <c r="J481" s="14"/>
      <c r="L481" s="8" t="str">
        <f t="shared" si="3"/>
        <v/>
      </c>
      <c r="M481" s="10" t="str">
        <f>IF(COUNTA(A481:G481,J481:K481)=0,"",IF(AND(ISNUMBER(A481),A481&gt;0,B481&lt;&gt;"",COUNTIFS(Cartoes!$A$2:$A$50,B481,Cartoes!$H$2:$H$50,"OK")=1,C481&lt;&gt;"",D481&lt;&gt;"",ISNUMBER(E481),E481&gt;0,ISNUMBER(F481),F481&gt;=1,F481=INT(F481),ISNUMBER(G481),G481&gt;=1,G481&lt;=F481,G481=INT(G481),OR(J481="Pendente",J481="Pago",J481="Cancelado")),"OK","Revisar dados"))</f>
        <v/>
      </c>
    </row>
    <row r="482">
      <c r="A482" s="13"/>
      <c r="B482" s="6"/>
      <c r="C482" s="6"/>
      <c r="D482" s="6"/>
      <c r="E482" s="7"/>
      <c r="F482" s="6"/>
      <c r="G482" s="6"/>
      <c r="H482" s="8" t="str">
        <f t="shared" si="1"/>
        <v/>
      </c>
      <c r="I482" s="8" t="str">
        <f t="shared" si="2"/>
        <v/>
      </c>
      <c r="J482" s="14"/>
      <c r="L482" s="8" t="str">
        <f t="shared" si="3"/>
        <v/>
      </c>
      <c r="M482" s="10" t="str">
        <f>IF(COUNTA(A482:G482,J482:K482)=0,"",IF(AND(ISNUMBER(A482),A482&gt;0,B482&lt;&gt;"",COUNTIFS(Cartoes!$A$2:$A$50,B482,Cartoes!$H$2:$H$50,"OK")=1,C482&lt;&gt;"",D482&lt;&gt;"",ISNUMBER(E482),E482&gt;0,ISNUMBER(F482),F482&gt;=1,F482=INT(F482),ISNUMBER(G482),G482&gt;=1,G482&lt;=F482,G482=INT(G482),OR(J482="Pendente",J482="Pago",J482="Cancelado")),"OK","Revisar dados"))</f>
        <v/>
      </c>
    </row>
    <row r="483">
      <c r="A483" s="13"/>
      <c r="B483" s="6"/>
      <c r="C483" s="6"/>
      <c r="D483" s="6"/>
      <c r="E483" s="7"/>
      <c r="F483" s="6"/>
      <c r="G483" s="6"/>
      <c r="H483" s="8" t="str">
        <f t="shared" si="1"/>
        <v/>
      </c>
      <c r="I483" s="8" t="str">
        <f t="shared" si="2"/>
        <v/>
      </c>
      <c r="J483" s="14"/>
      <c r="L483" s="8" t="str">
        <f t="shared" si="3"/>
        <v/>
      </c>
      <c r="M483" s="10" t="str">
        <f>IF(COUNTA(A483:G483,J483:K483)=0,"",IF(AND(ISNUMBER(A483),A483&gt;0,B483&lt;&gt;"",COUNTIFS(Cartoes!$A$2:$A$50,B483,Cartoes!$H$2:$H$50,"OK")=1,C483&lt;&gt;"",D483&lt;&gt;"",ISNUMBER(E483),E483&gt;0,ISNUMBER(F483),F483&gt;=1,F483=INT(F483),ISNUMBER(G483),G483&gt;=1,G483&lt;=F483,G483=INT(G483),OR(J483="Pendente",J483="Pago",J483="Cancelado")),"OK","Revisar dados"))</f>
        <v/>
      </c>
    </row>
    <row r="484">
      <c r="A484" s="13"/>
      <c r="B484" s="6"/>
      <c r="C484" s="6"/>
      <c r="D484" s="6"/>
      <c r="E484" s="7"/>
      <c r="F484" s="6"/>
      <c r="G484" s="6"/>
      <c r="H484" s="8" t="str">
        <f t="shared" si="1"/>
        <v/>
      </c>
      <c r="I484" s="8" t="str">
        <f t="shared" si="2"/>
        <v/>
      </c>
      <c r="J484" s="14"/>
      <c r="L484" s="8" t="str">
        <f t="shared" si="3"/>
        <v/>
      </c>
      <c r="M484" s="10" t="str">
        <f>IF(COUNTA(A484:G484,J484:K484)=0,"",IF(AND(ISNUMBER(A484),A484&gt;0,B484&lt;&gt;"",COUNTIFS(Cartoes!$A$2:$A$50,B484,Cartoes!$H$2:$H$50,"OK")=1,C484&lt;&gt;"",D484&lt;&gt;"",ISNUMBER(E484),E484&gt;0,ISNUMBER(F484),F484&gt;=1,F484=INT(F484),ISNUMBER(G484),G484&gt;=1,G484&lt;=F484,G484=INT(G484),OR(J484="Pendente",J484="Pago",J484="Cancelado")),"OK","Revisar dados"))</f>
        <v/>
      </c>
    </row>
    <row r="485">
      <c r="A485" s="13"/>
      <c r="B485" s="6"/>
      <c r="C485" s="6"/>
      <c r="D485" s="6"/>
      <c r="E485" s="7"/>
      <c r="F485" s="6"/>
      <c r="G485" s="6"/>
      <c r="H485" s="8" t="str">
        <f t="shared" si="1"/>
        <v/>
      </c>
      <c r="I485" s="8" t="str">
        <f t="shared" si="2"/>
        <v/>
      </c>
      <c r="J485" s="14"/>
      <c r="L485" s="8" t="str">
        <f t="shared" si="3"/>
        <v/>
      </c>
      <c r="M485" s="10" t="str">
        <f>IF(COUNTA(A485:G485,J485:K485)=0,"",IF(AND(ISNUMBER(A485),A485&gt;0,B485&lt;&gt;"",COUNTIFS(Cartoes!$A$2:$A$50,B485,Cartoes!$H$2:$H$50,"OK")=1,C485&lt;&gt;"",D485&lt;&gt;"",ISNUMBER(E485),E485&gt;0,ISNUMBER(F485),F485&gt;=1,F485=INT(F485),ISNUMBER(G485),G485&gt;=1,G485&lt;=F485,G485=INT(G485),OR(J485="Pendente",J485="Pago",J485="Cancelado")),"OK","Revisar dados"))</f>
        <v/>
      </c>
    </row>
    <row r="486">
      <c r="A486" s="13"/>
      <c r="B486" s="6"/>
      <c r="C486" s="6"/>
      <c r="D486" s="6"/>
      <c r="E486" s="7"/>
      <c r="F486" s="6"/>
      <c r="G486" s="6"/>
      <c r="H486" s="8" t="str">
        <f t="shared" si="1"/>
        <v/>
      </c>
      <c r="I486" s="8" t="str">
        <f t="shared" si="2"/>
        <v/>
      </c>
      <c r="J486" s="14"/>
      <c r="L486" s="8" t="str">
        <f t="shared" si="3"/>
        <v/>
      </c>
      <c r="M486" s="10" t="str">
        <f>IF(COUNTA(A486:G486,J486:K486)=0,"",IF(AND(ISNUMBER(A486),A486&gt;0,B486&lt;&gt;"",COUNTIFS(Cartoes!$A$2:$A$50,B486,Cartoes!$H$2:$H$50,"OK")=1,C486&lt;&gt;"",D486&lt;&gt;"",ISNUMBER(E486),E486&gt;0,ISNUMBER(F486),F486&gt;=1,F486=INT(F486),ISNUMBER(G486),G486&gt;=1,G486&lt;=F486,G486=INT(G486),OR(J486="Pendente",J486="Pago",J486="Cancelado")),"OK","Revisar dados"))</f>
        <v/>
      </c>
    </row>
    <row r="487">
      <c r="A487" s="13"/>
      <c r="B487" s="6"/>
      <c r="C487" s="6"/>
      <c r="D487" s="6"/>
      <c r="E487" s="7"/>
      <c r="F487" s="6"/>
      <c r="G487" s="6"/>
      <c r="H487" s="8" t="str">
        <f t="shared" si="1"/>
        <v/>
      </c>
      <c r="I487" s="8" t="str">
        <f t="shared" si="2"/>
        <v/>
      </c>
      <c r="J487" s="14"/>
      <c r="L487" s="8" t="str">
        <f t="shared" si="3"/>
        <v/>
      </c>
      <c r="M487" s="10" t="str">
        <f>IF(COUNTA(A487:G487,J487:K487)=0,"",IF(AND(ISNUMBER(A487),A487&gt;0,B487&lt;&gt;"",COUNTIFS(Cartoes!$A$2:$A$50,B487,Cartoes!$H$2:$H$50,"OK")=1,C487&lt;&gt;"",D487&lt;&gt;"",ISNUMBER(E487),E487&gt;0,ISNUMBER(F487),F487&gt;=1,F487=INT(F487),ISNUMBER(G487),G487&gt;=1,G487&lt;=F487,G487=INT(G487),OR(J487="Pendente",J487="Pago",J487="Cancelado")),"OK","Revisar dados"))</f>
        <v/>
      </c>
    </row>
    <row r="488">
      <c r="A488" s="13"/>
      <c r="B488" s="6"/>
      <c r="C488" s="6"/>
      <c r="D488" s="6"/>
      <c r="E488" s="7"/>
      <c r="F488" s="6"/>
      <c r="G488" s="6"/>
      <c r="H488" s="8" t="str">
        <f t="shared" si="1"/>
        <v/>
      </c>
      <c r="I488" s="8" t="str">
        <f t="shared" si="2"/>
        <v/>
      </c>
      <c r="J488" s="14"/>
      <c r="L488" s="8" t="str">
        <f t="shared" si="3"/>
        <v/>
      </c>
      <c r="M488" s="10" t="str">
        <f>IF(COUNTA(A488:G488,J488:K488)=0,"",IF(AND(ISNUMBER(A488),A488&gt;0,B488&lt;&gt;"",COUNTIFS(Cartoes!$A$2:$A$50,B488,Cartoes!$H$2:$H$50,"OK")=1,C488&lt;&gt;"",D488&lt;&gt;"",ISNUMBER(E488),E488&gt;0,ISNUMBER(F488),F488&gt;=1,F488=INT(F488),ISNUMBER(G488),G488&gt;=1,G488&lt;=F488,G488=INT(G488),OR(J488="Pendente",J488="Pago",J488="Cancelado")),"OK","Revisar dados"))</f>
        <v/>
      </c>
    </row>
    <row r="489">
      <c r="A489" s="13"/>
      <c r="B489" s="6"/>
      <c r="C489" s="6"/>
      <c r="D489" s="6"/>
      <c r="E489" s="7"/>
      <c r="F489" s="6"/>
      <c r="G489" s="6"/>
      <c r="H489" s="8" t="str">
        <f t="shared" si="1"/>
        <v/>
      </c>
      <c r="I489" s="8" t="str">
        <f t="shared" si="2"/>
        <v/>
      </c>
      <c r="J489" s="14"/>
      <c r="L489" s="8" t="str">
        <f t="shared" si="3"/>
        <v/>
      </c>
      <c r="M489" s="10" t="str">
        <f>IF(COUNTA(A489:G489,J489:K489)=0,"",IF(AND(ISNUMBER(A489),A489&gt;0,B489&lt;&gt;"",COUNTIFS(Cartoes!$A$2:$A$50,B489,Cartoes!$H$2:$H$50,"OK")=1,C489&lt;&gt;"",D489&lt;&gt;"",ISNUMBER(E489),E489&gt;0,ISNUMBER(F489),F489&gt;=1,F489=INT(F489),ISNUMBER(G489),G489&gt;=1,G489&lt;=F489,G489=INT(G489),OR(J489="Pendente",J489="Pago",J489="Cancelado")),"OK","Revisar dados"))</f>
        <v/>
      </c>
    </row>
    <row r="490">
      <c r="A490" s="13"/>
      <c r="B490" s="6"/>
      <c r="C490" s="6"/>
      <c r="D490" s="6"/>
      <c r="E490" s="7"/>
      <c r="F490" s="6"/>
      <c r="G490" s="6"/>
      <c r="H490" s="8" t="str">
        <f t="shared" si="1"/>
        <v/>
      </c>
      <c r="I490" s="8" t="str">
        <f t="shared" si="2"/>
        <v/>
      </c>
      <c r="J490" s="14"/>
      <c r="L490" s="8" t="str">
        <f t="shared" si="3"/>
        <v/>
      </c>
      <c r="M490" s="10" t="str">
        <f>IF(COUNTA(A490:G490,J490:K490)=0,"",IF(AND(ISNUMBER(A490),A490&gt;0,B490&lt;&gt;"",COUNTIFS(Cartoes!$A$2:$A$50,B490,Cartoes!$H$2:$H$50,"OK")=1,C490&lt;&gt;"",D490&lt;&gt;"",ISNUMBER(E490),E490&gt;0,ISNUMBER(F490),F490&gt;=1,F490=INT(F490),ISNUMBER(G490),G490&gt;=1,G490&lt;=F490,G490=INT(G490),OR(J490="Pendente",J490="Pago",J490="Cancelado")),"OK","Revisar dados"))</f>
        <v/>
      </c>
    </row>
    <row r="491">
      <c r="A491" s="13"/>
      <c r="B491" s="6"/>
      <c r="C491" s="6"/>
      <c r="D491" s="6"/>
      <c r="E491" s="7"/>
      <c r="F491" s="6"/>
      <c r="G491" s="6"/>
      <c r="H491" s="8" t="str">
        <f t="shared" si="1"/>
        <v/>
      </c>
      <c r="I491" s="8" t="str">
        <f t="shared" si="2"/>
        <v/>
      </c>
      <c r="J491" s="14"/>
      <c r="L491" s="8" t="str">
        <f t="shared" si="3"/>
        <v/>
      </c>
      <c r="M491" s="10" t="str">
        <f>IF(COUNTA(A491:G491,J491:K491)=0,"",IF(AND(ISNUMBER(A491),A491&gt;0,B491&lt;&gt;"",COUNTIFS(Cartoes!$A$2:$A$50,B491,Cartoes!$H$2:$H$50,"OK")=1,C491&lt;&gt;"",D491&lt;&gt;"",ISNUMBER(E491),E491&gt;0,ISNUMBER(F491),F491&gt;=1,F491=INT(F491),ISNUMBER(G491),G491&gt;=1,G491&lt;=F491,G491=INT(G491),OR(J491="Pendente",J491="Pago",J491="Cancelado")),"OK","Revisar dados"))</f>
        <v/>
      </c>
    </row>
    <row r="492">
      <c r="A492" s="13"/>
      <c r="B492" s="6"/>
      <c r="C492" s="6"/>
      <c r="D492" s="6"/>
      <c r="E492" s="7"/>
      <c r="F492" s="6"/>
      <c r="G492" s="6"/>
      <c r="H492" s="8" t="str">
        <f t="shared" si="1"/>
        <v/>
      </c>
      <c r="I492" s="8" t="str">
        <f t="shared" si="2"/>
        <v/>
      </c>
      <c r="J492" s="14"/>
      <c r="L492" s="8" t="str">
        <f t="shared" si="3"/>
        <v/>
      </c>
      <c r="M492" s="10" t="str">
        <f>IF(COUNTA(A492:G492,J492:K492)=0,"",IF(AND(ISNUMBER(A492),A492&gt;0,B492&lt;&gt;"",COUNTIFS(Cartoes!$A$2:$A$50,B492,Cartoes!$H$2:$H$50,"OK")=1,C492&lt;&gt;"",D492&lt;&gt;"",ISNUMBER(E492),E492&gt;0,ISNUMBER(F492),F492&gt;=1,F492=INT(F492),ISNUMBER(G492),G492&gt;=1,G492&lt;=F492,G492=INT(G492),OR(J492="Pendente",J492="Pago",J492="Cancelado")),"OK","Revisar dados"))</f>
        <v/>
      </c>
    </row>
    <row r="493">
      <c r="A493" s="13"/>
      <c r="B493" s="6"/>
      <c r="C493" s="6"/>
      <c r="D493" s="6"/>
      <c r="E493" s="7"/>
      <c r="F493" s="6"/>
      <c r="G493" s="6"/>
      <c r="H493" s="8" t="str">
        <f t="shared" si="1"/>
        <v/>
      </c>
      <c r="I493" s="8" t="str">
        <f t="shared" si="2"/>
        <v/>
      </c>
      <c r="J493" s="14"/>
      <c r="L493" s="8" t="str">
        <f t="shared" si="3"/>
        <v/>
      </c>
      <c r="M493" s="10" t="str">
        <f>IF(COUNTA(A493:G493,J493:K493)=0,"",IF(AND(ISNUMBER(A493),A493&gt;0,B493&lt;&gt;"",COUNTIFS(Cartoes!$A$2:$A$50,B493,Cartoes!$H$2:$H$50,"OK")=1,C493&lt;&gt;"",D493&lt;&gt;"",ISNUMBER(E493),E493&gt;0,ISNUMBER(F493),F493&gt;=1,F493=INT(F493),ISNUMBER(G493),G493&gt;=1,G493&lt;=F493,G493=INT(G493),OR(J493="Pendente",J493="Pago",J493="Cancelado")),"OK","Revisar dados"))</f>
        <v/>
      </c>
    </row>
    <row r="494">
      <c r="A494" s="13"/>
      <c r="B494" s="6"/>
      <c r="C494" s="6"/>
      <c r="D494" s="6"/>
      <c r="E494" s="7"/>
      <c r="F494" s="6"/>
      <c r="G494" s="6"/>
      <c r="H494" s="8" t="str">
        <f t="shared" si="1"/>
        <v/>
      </c>
      <c r="I494" s="8" t="str">
        <f t="shared" si="2"/>
        <v/>
      </c>
      <c r="J494" s="14"/>
      <c r="L494" s="8" t="str">
        <f t="shared" si="3"/>
        <v/>
      </c>
      <c r="M494" s="10" t="str">
        <f>IF(COUNTA(A494:G494,J494:K494)=0,"",IF(AND(ISNUMBER(A494),A494&gt;0,B494&lt;&gt;"",COUNTIFS(Cartoes!$A$2:$A$50,B494,Cartoes!$H$2:$H$50,"OK")=1,C494&lt;&gt;"",D494&lt;&gt;"",ISNUMBER(E494),E494&gt;0,ISNUMBER(F494),F494&gt;=1,F494=INT(F494),ISNUMBER(G494),G494&gt;=1,G494&lt;=F494,G494=INT(G494),OR(J494="Pendente",J494="Pago",J494="Cancelado")),"OK","Revisar dados"))</f>
        <v/>
      </c>
    </row>
    <row r="495">
      <c r="A495" s="13"/>
      <c r="B495" s="6"/>
      <c r="C495" s="6"/>
      <c r="D495" s="6"/>
      <c r="E495" s="7"/>
      <c r="F495" s="6"/>
      <c r="G495" s="6"/>
      <c r="H495" s="8" t="str">
        <f t="shared" si="1"/>
        <v/>
      </c>
      <c r="I495" s="8" t="str">
        <f t="shared" si="2"/>
        <v/>
      </c>
      <c r="J495" s="14"/>
      <c r="L495" s="8" t="str">
        <f t="shared" si="3"/>
        <v/>
      </c>
      <c r="M495" s="10" t="str">
        <f>IF(COUNTA(A495:G495,J495:K495)=0,"",IF(AND(ISNUMBER(A495),A495&gt;0,B495&lt;&gt;"",COUNTIFS(Cartoes!$A$2:$A$50,B495,Cartoes!$H$2:$H$50,"OK")=1,C495&lt;&gt;"",D495&lt;&gt;"",ISNUMBER(E495),E495&gt;0,ISNUMBER(F495),F495&gt;=1,F495=INT(F495),ISNUMBER(G495),G495&gt;=1,G495&lt;=F495,G495=INT(G495),OR(J495="Pendente",J495="Pago",J495="Cancelado")),"OK","Revisar dados"))</f>
        <v/>
      </c>
    </row>
    <row r="496">
      <c r="A496" s="13"/>
      <c r="B496" s="6"/>
      <c r="C496" s="6"/>
      <c r="D496" s="6"/>
      <c r="E496" s="7"/>
      <c r="F496" s="6"/>
      <c r="G496" s="6"/>
      <c r="H496" s="8" t="str">
        <f t="shared" si="1"/>
        <v/>
      </c>
      <c r="I496" s="8" t="str">
        <f t="shared" si="2"/>
        <v/>
      </c>
      <c r="J496" s="14"/>
      <c r="L496" s="8" t="str">
        <f t="shared" si="3"/>
        <v/>
      </c>
      <c r="M496" s="10" t="str">
        <f>IF(COUNTA(A496:G496,J496:K496)=0,"",IF(AND(ISNUMBER(A496),A496&gt;0,B496&lt;&gt;"",COUNTIFS(Cartoes!$A$2:$A$50,B496,Cartoes!$H$2:$H$50,"OK")=1,C496&lt;&gt;"",D496&lt;&gt;"",ISNUMBER(E496),E496&gt;0,ISNUMBER(F496),F496&gt;=1,F496=INT(F496),ISNUMBER(G496),G496&gt;=1,G496&lt;=F496,G496=INT(G496),OR(J496="Pendente",J496="Pago",J496="Cancelado")),"OK","Revisar dados"))</f>
        <v/>
      </c>
    </row>
    <row r="497">
      <c r="A497" s="13"/>
      <c r="B497" s="6"/>
      <c r="C497" s="6"/>
      <c r="D497" s="6"/>
      <c r="E497" s="7"/>
      <c r="F497" s="6"/>
      <c r="G497" s="6"/>
      <c r="H497" s="8" t="str">
        <f t="shared" si="1"/>
        <v/>
      </c>
      <c r="I497" s="8" t="str">
        <f t="shared" si="2"/>
        <v/>
      </c>
      <c r="J497" s="14"/>
      <c r="L497" s="8" t="str">
        <f t="shared" si="3"/>
        <v/>
      </c>
      <c r="M497" s="10" t="str">
        <f>IF(COUNTA(A497:G497,J497:K497)=0,"",IF(AND(ISNUMBER(A497),A497&gt;0,B497&lt;&gt;"",COUNTIFS(Cartoes!$A$2:$A$50,B497,Cartoes!$H$2:$H$50,"OK")=1,C497&lt;&gt;"",D497&lt;&gt;"",ISNUMBER(E497),E497&gt;0,ISNUMBER(F497),F497&gt;=1,F497=INT(F497),ISNUMBER(G497),G497&gt;=1,G497&lt;=F497,G497=INT(G497),OR(J497="Pendente",J497="Pago",J497="Cancelado")),"OK","Revisar dados"))</f>
        <v/>
      </c>
    </row>
    <row r="498">
      <c r="A498" s="13"/>
      <c r="B498" s="6"/>
      <c r="C498" s="6"/>
      <c r="D498" s="6"/>
      <c r="E498" s="7"/>
      <c r="F498" s="6"/>
      <c r="G498" s="6"/>
      <c r="H498" s="8" t="str">
        <f t="shared" si="1"/>
        <v/>
      </c>
      <c r="I498" s="8" t="str">
        <f t="shared" si="2"/>
        <v/>
      </c>
      <c r="J498" s="14"/>
      <c r="L498" s="8" t="str">
        <f t="shared" si="3"/>
        <v/>
      </c>
      <c r="M498" s="10" t="str">
        <f>IF(COUNTA(A498:G498,J498:K498)=0,"",IF(AND(ISNUMBER(A498),A498&gt;0,B498&lt;&gt;"",COUNTIFS(Cartoes!$A$2:$A$50,B498,Cartoes!$H$2:$H$50,"OK")=1,C498&lt;&gt;"",D498&lt;&gt;"",ISNUMBER(E498),E498&gt;0,ISNUMBER(F498),F498&gt;=1,F498=INT(F498),ISNUMBER(G498),G498&gt;=1,G498&lt;=F498,G498=INT(G498),OR(J498="Pendente",J498="Pago",J498="Cancelado")),"OK","Revisar dados"))</f>
        <v/>
      </c>
    </row>
    <row r="499">
      <c r="A499" s="13"/>
      <c r="B499" s="6"/>
      <c r="C499" s="6"/>
      <c r="D499" s="6"/>
      <c r="E499" s="7"/>
      <c r="F499" s="6"/>
      <c r="G499" s="6"/>
      <c r="H499" s="8" t="str">
        <f t="shared" si="1"/>
        <v/>
      </c>
      <c r="I499" s="8" t="str">
        <f t="shared" si="2"/>
        <v/>
      </c>
      <c r="J499" s="14"/>
      <c r="L499" s="8" t="str">
        <f t="shared" si="3"/>
        <v/>
      </c>
      <c r="M499" s="10" t="str">
        <f>IF(COUNTA(A499:G499,J499:K499)=0,"",IF(AND(ISNUMBER(A499),A499&gt;0,B499&lt;&gt;"",COUNTIFS(Cartoes!$A$2:$A$50,B499,Cartoes!$H$2:$H$50,"OK")=1,C499&lt;&gt;"",D499&lt;&gt;"",ISNUMBER(E499),E499&gt;0,ISNUMBER(F499),F499&gt;=1,F499=INT(F499),ISNUMBER(G499),G499&gt;=1,G499&lt;=F499,G499=INT(G499),OR(J499="Pendente",J499="Pago",J499="Cancelado")),"OK","Revisar dados"))</f>
        <v/>
      </c>
    </row>
    <row r="500">
      <c r="A500" s="13"/>
      <c r="B500" s="6"/>
      <c r="C500" s="6"/>
      <c r="D500" s="6"/>
      <c r="E500" s="7"/>
      <c r="F500" s="6"/>
      <c r="G500" s="6"/>
      <c r="H500" s="8" t="str">
        <f t="shared" si="1"/>
        <v/>
      </c>
      <c r="I500" s="8" t="str">
        <f t="shared" si="2"/>
        <v/>
      </c>
      <c r="J500" s="14"/>
      <c r="L500" s="8" t="str">
        <f t="shared" si="3"/>
        <v/>
      </c>
      <c r="M500" s="10" t="str">
        <f>IF(COUNTA(A500:G500,J500:K500)=0,"",IF(AND(ISNUMBER(A500),A500&gt;0,B500&lt;&gt;"",COUNTIFS(Cartoes!$A$2:$A$50,B500,Cartoes!$H$2:$H$50,"OK")=1,C500&lt;&gt;"",D500&lt;&gt;"",ISNUMBER(E500),E500&gt;0,ISNUMBER(F500),F500&gt;=1,F500=INT(F500),ISNUMBER(G500),G500&gt;=1,G500&lt;=F500,G500=INT(G500),OR(J500="Pendente",J500="Pago",J500="Cancelado")),"OK","Revisar dados"))</f>
        <v/>
      </c>
    </row>
  </sheetData>
  <dataValidations>
    <dataValidation type="custom" allowBlank="1" showDropDown="1" showErrorMessage="1" sqref="F2:F500">
      <formula1>OR(F2="",AND(ISNUMBER(F2),F2&gt;=1,F2=INT(F2)))</formula1>
    </dataValidation>
    <dataValidation type="custom" allowBlank="1" showDropDown="1" showErrorMessage="1" sqref="E2:E500">
      <formula1>OR(E2="",AND(ISNUMBER(E2),E2&gt;0))</formula1>
    </dataValidation>
    <dataValidation type="custom" allowBlank="1" showDropDown="1" showErrorMessage="1" sqref="G2:G500">
      <formula1>OR(G2="",AND(ISNUMBER(G2),G2&gt;=1,G2&lt;=F2,G2=INT(G2)))</formula1>
    </dataValidation>
    <dataValidation type="list" allowBlank="1" showErrorMessage="1" sqref="J2:J500">
      <formula1>"Pendente,Pago,Cancelado"</formula1>
    </dataValidation>
    <dataValidation type="list" allowBlank="1" showErrorMessage="1" sqref="B2:B500">
      <formula1>Cartoes!$A$2:$A$50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5" width="17.0"/>
    <col customWidth="1" min="6" max="7" width="23.88"/>
  </cols>
  <sheetData>
    <row r="1">
      <c r="A1" s="3" t="s">
        <v>1</v>
      </c>
      <c r="B1" s="3" t="s">
        <v>28</v>
      </c>
      <c r="C1" s="3" t="s">
        <v>29</v>
      </c>
      <c r="D1" s="3" t="s">
        <v>30</v>
      </c>
      <c r="E1" s="3" t="s">
        <v>31</v>
      </c>
      <c r="F1" s="5" t="s">
        <v>32</v>
      </c>
      <c r="G1" s="3" t="s">
        <v>26</v>
      </c>
      <c r="H1" s="3" t="s">
        <v>27</v>
      </c>
    </row>
    <row r="2">
      <c r="A2" s="6" t="s">
        <v>6</v>
      </c>
      <c r="B2" s="7">
        <v>5000.0</v>
      </c>
      <c r="C2" s="6">
        <v>5.0</v>
      </c>
      <c r="D2" s="6">
        <v>12.0</v>
      </c>
      <c r="E2" s="9">
        <f>IF(A2="","",IF(H2="OK",SUMIFS(Compras!$I$2:$I$500,Compras!$B$2:$B$500,A2),0))</f>
        <v>720</v>
      </c>
      <c r="F2" s="9">
        <f t="shared" ref="F2:F50" si="1">IF(A2="","",IF(H2="OK",B2-G2,""))</f>
        <v>1580</v>
      </c>
      <c r="G2" s="9">
        <f>IF(A2="","",IF(H2="OK",SUMIFS(Compras!$L$2:$L$500,Compras!$B$2:$B$500,A2),0))</f>
        <v>3420</v>
      </c>
      <c r="H2" s="9" t="str">
        <f t="shared" ref="H2:H50" si="2">IF(COUNTA(A2:D2)=0,"",IF(AND(A2&lt;&gt;"",COUNTIF($A$2:$A$50,A2)=1,ISNUMBER(B2),B2&gt;0,ISNUMBER(C2),C2&gt;=1,C2&lt;=31,C2=INT(C2),ISNUMBER(D2),D2&gt;=1,D2&lt;=31,D2=INT(D2)),"OK","Revisar dados"))</f>
        <v>OK</v>
      </c>
    </row>
    <row r="3">
      <c r="A3" s="6" t="s">
        <v>9</v>
      </c>
      <c r="B3" s="7">
        <v>2500.0</v>
      </c>
      <c r="C3" s="6">
        <v>10.0</v>
      </c>
      <c r="D3" s="6">
        <v>18.0</v>
      </c>
      <c r="E3" s="9">
        <f>IF(A3="","",IF(H3="OK",SUMIFS(Compras!$I$2:$I$500,Compras!$B$2:$B$500,A3),0))</f>
        <v>59.9</v>
      </c>
      <c r="F3" s="9">
        <f t="shared" si="1"/>
        <v>2440.1</v>
      </c>
      <c r="G3" s="9">
        <f>IF(A3="","",IF(H3="OK",SUMIFS(Compras!$L$2:$L$500,Compras!$B$2:$B$500,A3),0))</f>
        <v>59.9</v>
      </c>
      <c r="H3" s="9" t="str">
        <f t="shared" si="2"/>
        <v>OK</v>
      </c>
    </row>
    <row r="4">
      <c r="A4" s="6" t="s">
        <v>12</v>
      </c>
      <c r="B4" s="7">
        <v>1500.0</v>
      </c>
      <c r="C4" s="6">
        <v>20.0</v>
      </c>
      <c r="D4" s="6">
        <v>28.0</v>
      </c>
      <c r="E4" s="9">
        <f>IF(A4="","",IF(H4="OK",SUMIFS(Compras!$I$2:$I$500,Compras!$B$2:$B$500,A4),0))</f>
        <v>150</v>
      </c>
      <c r="F4" s="9">
        <f t="shared" si="1"/>
        <v>750</v>
      </c>
      <c r="G4" s="9">
        <f>IF(A4="","",IF(H4="OK",SUMIFS(Compras!$L$2:$L$500,Compras!$B$2:$B$500,A4),0))</f>
        <v>750</v>
      </c>
      <c r="H4" s="9" t="str">
        <f t="shared" si="2"/>
        <v>OK</v>
      </c>
    </row>
    <row r="5">
      <c r="A5" s="6"/>
      <c r="B5" s="7"/>
      <c r="C5" s="6"/>
      <c r="D5" s="6"/>
      <c r="E5" s="9" t="str">
        <f>IF(A5="","",IF(H5="OK",SUMIFS(Compras!$I$2:$I$500,Compras!$B$2:$B$500,A5),0))</f>
        <v/>
      </c>
      <c r="F5" s="9" t="str">
        <f t="shared" si="1"/>
        <v/>
      </c>
      <c r="G5" s="9" t="str">
        <f>IF(A5="","",IF(H5="OK",SUMIFS(Compras!$L$2:$L$500,Compras!$B$2:$B$500,A5),0))</f>
        <v/>
      </c>
      <c r="H5" s="9" t="str">
        <f t="shared" si="2"/>
        <v/>
      </c>
    </row>
    <row r="6">
      <c r="A6" s="6"/>
      <c r="B6" s="7"/>
      <c r="C6" s="6"/>
      <c r="D6" s="6"/>
      <c r="E6" s="9" t="str">
        <f>IF(A6="","",IF(H6="OK",SUMIFS(Compras!$I$2:$I$500,Compras!$B$2:$B$500,A6),0))</f>
        <v/>
      </c>
      <c r="F6" s="9" t="str">
        <f t="shared" si="1"/>
        <v/>
      </c>
      <c r="G6" s="9" t="str">
        <f>IF(A6="","",IF(H6="OK",SUMIFS(Compras!$L$2:$L$500,Compras!$B$2:$B$500,A6),0))</f>
        <v/>
      </c>
      <c r="H6" s="9" t="str">
        <f t="shared" si="2"/>
        <v/>
      </c>
    </row>
    <row r="7">
      <c r="A7" s="6"/>
      <c r="B7" s="7"/>
      <c r="C7" s="6"/>
      <c r="D7" s="6"/>
      <c r="E7" s="9" t="str">
        <f>IF(A7="","",IF(H7="OK",SUMIFS(Compras!$I$2:$I$500,Compras!$B$2:$B$500,A7),0))</f>
        <v/>
      </c>
      <c r="F7" s="9" t="str">
        <f t="shared" si="1"/>
        <v/>
      </c>
      <c r="G7" s="9" t="str">
        <f>IF(A7="","",IF(H7="OK",SUMIFS(Compras!$L$2:$L$500,Compras!$B$2:$B$500,A7),0))</f>
        <v/>
      </c>
      <c r="H7" s="9" t="str">
        <f t="shared" si="2"/>
        <v/>
      </c>
    </row>
    <row r="8">
      <c r="A8" s="6"/>
      <c r="B8" s="7"/>
      <c r="C8" s="6"/>
      <c r="D8" s="6"/>
      <c r="E8" s="9" t="str">
        <f>IF(A8="","",IF(H8="OK",SUMIFS(Compras!$I$2:$I$500,Compras!$B$2:$B$500,A8),0))</f>
        <v/>
      </c>
      <c r="F8" s="9" t="str">
        <f t="shared" si="1"/>
        <v/>
      </c>
      <c r="G8" s="9" t="str">
        <f>IF(A8="","",IF(H8="OK",SUMIFS(Compras!$L$2:$L$500,Compras!$B$2:$B$500,A8),0))</f>
        <v/>
      </c>
      <c r="H8" s="9" t="str">
        <f t="shared" si="2"/>
        <v/>
      </c>
    </row>
    <row r="9">
      <c r="A9" s="6"/>
      <c r="B9" s="7"/>
      <c r="C9" s="6"/>
      <c r="D9" s="6"/>
      <c r="E9" s="9" t="str">
        <f>IF(A9="","",IF(H9="OK",SUMIFS(Compras!$I$2:$I$500,Compras!$B$2:$B$500,A9),0))</f>
        <v/>
      </c>
      <c r="F9" s="9" t="str">
        <f t="shared" si="1"/>
        <v/>
      </c>
      <c r="G9" s="9" t="str">
        <f>IF(A9="","",IF(H9="OK",SUMIFS(Compras!$L$2:$L$500,Compras!$B$2:$B$500,A9),0))</f>
        <v/>
      </c>
      <c r="H9" s="9" t="str">
        <f t="shared" si="2"/>
        <v/>
      </c>
    </row>
    <row r="10">
      <c r="A10" s="6"/>
      <c r="B10" s="7"/>
      <c r="C10" s="6"/>
      <c r="D10" s="6"/>
      <c r="E10" s="9" t="str">
        <f>IF(A10="","",IF(H10="OK",SUMIFS(Compras!$I$2:$I$500,Compras!$B$2:$B$500,A10),0))</f>
        <v/>
      </c>
      <c r="F10" s="9" t="str">
        <f t="shared" si="1"/>
        <v/>
      </c>
      <c r="G10" s="9" t="str">
        <f>IF(A10="","",IF(H10="OK",SUMIFS(Compras!$L$2:$L$500,Compras!$B$2:$B$500,A10),0))</f>
        <v/>
      </c>
      <c r="H10" s="9" t="str">
        <f t="shared" si="2"/>
        <v/>
      </c>
    </row>
    <row r="11">
      <c r="A11" s="6"/>
      <c r="B11" s="7"/>
      <c r="C11" s="6"/>
      <c r="D11" s="6"/>
      <c r="E11" s="9" t="str">
        <f>IF(A11="","",IF(H11="OK",SUMIFS(Compras!$I$2:$I$500,Compras!$B$2:$B$500,A11),0))</f>
        <v/>
      </c>
      <c r="F11" s="9" t="str">
        <f t="shared" si="1"/>
        <v/>
      </c>
      <c r="G11" s="9" t="str">
        <f>IF(A11="","",IF(H11="OK",SUMIFS(Compras!$L$2:$L$500,Compras!$B$2:$B$500,A11),0))</f>
        <v/>
      </c>
      <c r="H11" s="9" t="str">
        <f t="shared" si="2"/>
        <v/>
      </c>
    </row>
    <row r="12">
      <c r="A12" s="6"/>
      <c r="B12" s="7"/>
      <c r="C12" s="6"/>
      <c r="D12" s="6"/>
      <c r="E12" s="9" t="str">
        <f>IF(A12="","",IF(H12="OK",SUMIFS(Compras!$I$2:$I$500,Compras!$B$2:$B$500,A12),0))</f>
        <v/>
      </c>
      <c r="F12" s="9" t="str">
        <f t="shared" si="1"/>
        <v/>
      </c>
      <c r="G12" s="9" t="str">
        <f>IF(A12="","",IF(H12="OK",SUMIFS(Compras!$L$2:$L$500,Compras!$B$2:$B$500,A12),0))</f>
        <v/>
      </c>
      <c r="H12" s="9" t="str">
        <f t="shared" si="2"/>
        <v/>
      </c>
    </row>
    <row r="13">
      <c r="A13" s="6"/>
      <c r="B13" s="7"/>
      <c r="C13" s="6"/>
      <c r="D13" s="6"/>
      <c r="E13" s="9" t="str">
        <f>IF(A13="","",IF(H13="OK",SUMIFS(Compras!$I$2:$I$500,Compras!$B$2:$B$500,A13),0))</f>
        <v/>
      </c>
      <c r="F13" s="9" t="str">
        <f t="shared" si="1"/>
        <v/>
      </c>
      <c r="G13" s="9" t="str">
        <f>IF(A13="","",IF(H13="OK",SUMIFS(Compras!$L$2:$L$500,Compras!$B$2:$B$500,A13),0))</f>
        <v/>
      </c>
      <c r="H13" s="9" t="str">
        <f t="shared" si="2"/>
        <v/>
      </c>
    </row>
    <row r="14">
      <c r="A14" s="6"/>
      <c r="B14" s="7"/>
      <c r="C14" s="6"/>
      <c r="D14" s="6"/>
      <c r="E14" s="9" t="str">
        <f>IF(A14="","",IF(H14="OK",SUMIFS(Compras!$I$2:$I$500,Compras!$B$2:$B$500,A14),0))</f>
        <v/>
      </c>
      <c r="F14" s="9" t="str">
        <f t="shared" si="1"/>
        <v/>
      </c>
      <c r="G14" s="9" t="str">
        <f>IF(A14="","",IF(H14="OK",SUMIFS(Compras!$L$2:$L$500,Compras!$B$2:$B$500,A14),0))</f>
        <v/>
      </c>
      <c r="H14" s="9" t="str">
        <f t="shared" si="2"/>
        <v/>
      </c>
    </row>
    <row r="15">
      <c r="A15" s="6"/>
      <c r="B15" s="7"/>
      <c r="C15" s="6"/>
      <c r="D15" s="6"/>
      <c r="E15" s="9" t="str">
        <f>IF(A15="","",IF(H15="OK",SUMIFS(Compras!$I$2:$I$500,Compras!$B$2:$B$500,A15),0))</f>
        <v/>
      </c>
      <c r="F15" s="9" t="str">
        <f t="shared" si="1"/>
        <v/>
      </c>
      <c r="G15" s="9" t="str">
        <f>IF(A15="","",IF(H15="OK",SUMIFS(Compras!$L$2:$L$500,Compras!$B$2:$B$500,A15),0))</f>
        <v/>
      </c>
      <c r="H15" s="9" t="str">
        <f t="shared" si="2"/>
        <v/>
      </c>
    </row>
    <row r="16">
      <c r="A16" s="6"/>
      <c r="B16" s="7"/>
      <c r="C16" s="6"/>
      <c r="D16" s="6"/>
      <c r="E16" s="9" t="str">
        <f>IF(A16="","",IF(H16="OK",SUMIFS(Compras!$I$2:$I$500,Compras!$B$2:$B$500,A16),0))</f>
        <v/>
      </c>
      <c r="F16" s="9" t="str">
        <f t="shared" si="1"/>
        <v/>
      </c>
      <c r="G16" s="9" t="str">
        <f>IF(A16="","",IF(H16="OK",SUMIFS(Compras!$L$2:$L$500,Compras!$B$2:$B$500,A16),0))</f>
        <v/>
      </c>
      <c r="H16" s="9" t="str">
        <f t="shared" si="2"/>
        <v/>
      </c>
    </row>
    <row r="17">
      <c r="A17" s="6"/>
      <c r="B17" s="7"/>
      <c r="C17" s="6"/>
      <c r="D17" s="6"/>
      <c r="E17" s="9" t="str">
        <f>IF(A17="","",IF(H17="OK",SUMIFS(Compras!$I$2:$I$500,Compras!$B$2:$B$500,A17),0))</f>
        <v/>
      </c>
      <c r="F17" s="9" t="str">
        <f t="shared" si="1"/>
        <v/>
      </c>
      <c r="G17" s="9" t="str">
        <f>IF(A17="","",IF(H17="OK",SUMIFS(Compras!$L$2:$L$500,Compras!$B$2:$B$500,A17),0))</f>
        <v/>
      </c>
      <c r="H17" s="9" t="str">
        <f t="shared" si="2"/>
        <v/>
      </c>
    </row>
    <row r="18">
      <c r="A18" s="6"/>
      <c r="B18" s="7"/>
      <c r="C18" s="6"/>
      <c r="D18" s="6"/>
      <c r="E18" s="9" t="str">
        <f>IF(A18="","",IF(H18="OK",SUMIFS(Compras!$I$2:$I$500,Compras!$B$2:$B$500,A18),0))</f>
        <v/>
      </c>
      <c r="F18" s="9" t="str">
        <f t="shared" si="1"/>
        <v/>
      </c>
      <c r="G18" s="9" t="str">
        <f>IF(A18="","",IF(H18="OK",SUMIFS(Compras!$L$2:$L$500,Compras!$B$2:$B$500,A18),0))</f>
        <v/>
      </c>
      <c r="H18" s="9" t="str">
        <f t="shared" si="2"/>
        <v/>
      </c>
    </row>
    <row r="19">
      <c r="A19" s="6"/>
      <c r="B19" s="7"/>
      <c r="C19" s="6"/>
      <c r="D19" s="6"/>
      <c r="E19" s="9" t="str">
        <f>IF(A19="","",IF(H19="OK",SUMIFS(Compras!$I$2:$I$500,Compras!$B$2:$B$500,A19),0))</f>
        <v/>
      </c>
      <c r="F19" s="9" t="str">
        <f t="shared" si="1"/>
        <v/>
      </c>
      <c r="G19" s="9" t="str">
        <f>IF(A19="","",IF(H19="OK",SUMIFS(Compras!$L$2:$L$500,Compras!$B$2:$B$500,A19),0))</f>
        <v/>
      </c>
      <c r="H19" s="9" t="str">
        <f t="shared" si="2"/>
        <v/>
      </c>
    </row>
    <row r="20">
      <c r="A20" s="6"/>
      <c r="B20" s="7"/>
      <c r="C20" s="6"/>
      <c r="D20" s="6"/>
      <c r="E20" s="9" t="str">
        <f>IF(A20="","",IF(H20="OK",SUMIFS(Compras!$I$2:$I$500,Compras!$B$2:$B$500,A20),0))</f>
        <v/>
      </c>
      <c r="F20" s="9" t="str">
        <f t="shared" si="1"/>
        <v/>
      </c>
      <c r="G20" s="9" t="str">
        <f>IF(A20="","",IF(H20="OK",SUMIFS(Compras!$L$2:$L$500,Compras!$B$2:$B$500,A20),0))</f>
        <v/>
      </c>
      <c r="H20" s="9" t="str">
        <f t="shared" si="2"/>
        <v/>
      </c>
    </row>
    <row r="21">
      <c r="A21" s="6"/>
      <c r="B21" s="7"/>
      <c r="C21" s="6"/>
      <c r="D21" s="6"/>
      <c r="E21" s="9" t="str">
        <f>IF(A21="","",IF(H21="OK",SUMIFS(Compras!$I$2:$I$500,Compras!$B$2:$B$500,A21),0))</f>
        <v/>
      </c>
      <c r="F21" s="9" t="str">
        <f t="shared" si="1"/>
        <v/>
      </c>
      <c r="G21" s="9" t="str">
        <f>IF(A21="","",IF(H21="OK",SUMIFS(Compras!$L$2:$L$500,Compras!$B$2:$B$500,A21),0))</f>
        <v/>
      </c>
      <c r="H21" s="9" t="str">
        <f t="shared" si="2"/>
        <v/>
      </c>
    </row>
    <row r="22">
      <c r="A22" s="6"/>
      <c r="B22" s="7"/>
      <c r="C22" s="6"/>
      <c r="D22" s="6"/>
      <c r="E22" s="9" t="str">
        <f>IF(A22="","",IF(H22="OK",SUMIFS(Compras!$I$2:$I$500,Compras!$B$2:$B$500,A22),0))</f>
        <v/>
      </c>
      <c r="F22" s="9" t="str">
        <f t="shared" si="1"/>
        <v/>
      </c>
      <c r="G22" s="9" t="str">
        <f>IF(A22="","",IF(H22="OK",SUMIFS(Compras!$L$2:$L$500,Compras!$B$2:$B$500,A22),0))</f>
        <v/>
      </c>
      <c r="H22" s="9" t="str">
        <f t="shared" si="2"/>
        <v/>
      </c>
    </row>
    <row r="23">
      <c r="A23" s="6"/>
      <c r="B23" s="7"/>
      <c r="C23" s="6"/>
      <c r="D23" s="6"/>
      <c r="E23" s="9" t="str">
        <f>IF(A23="","",IF(H23="OK",SUMIFS(Compras!$I$2:$I$500,Compras!$B$2:$B$500,A23),0))</f>
        <v/>
      </c>
      <c r="F23" s="9" t="str">
        <f t="shared" si="1"/>
        <v/>
      </c>
      <c r="G23" s="9" t="str">
        <f>IF(A23="","",IF(H23="OK",SUMIFS(Compras!$L$2:$L$500,Compras!$B$2:$B$500,A23),0))</f>
        <v/>
      </c>
      <c r="H23" s="9" t="str">
        <f t="shared" si="2"/>
        <v/>
      </c>
    </row>
    <row r="24">
      <c r="A24" s="6"/>
      <c r="B24" s="7"/>
      <c r="C24" s="6"/>
      <c r="D24" s="6"/>
      <c r="E24" s="9" t="str">
        <f>IF(A24="","",IF(H24="OK",SUMIFS(Compras!$I$2:$I$500,Compras!$B$2:$B$500,A24),0))</f>
        <v/>
      </c>
      <c r="F24" s="9" t="str">
        <f t="shared" si="1"/>
        <v/>
      </c>
      <c r="G24" s="9" t="str">
        <f>IF(A24="","",IF(H24="OK",SUMIFS(Compras!$L$2:$L$500,Compras!$B$2:$B$500,A24),0))</f>
        <v/>
      </c>
      <c r="H24" s="9" t="str">
        <f t="shared" si="2"/>
        <v/>
      </c>
    </row>
    <row r="25">
      <c r="A25" s="6"/>
      <c r="B25" s="7"/>
      <c r="C25" s="6"/>
      <c r="D25" s="6"/>
      <c r="E25" s="9" t="str">
        <f>IF(A25="","",IF(H25="OK",SUMIFS(Compras!$I$2:$I$500,Compras!$B$2:$B$500,A25),0))</f>
        <v/>
      </c>
      <c r="F25" s="9" t="str">
        <f t="shared" si="1"/>
        <v/>
      </c>
      <c r="G25" s="9" t="str">
        <f>IF(A25="","",IF(H25="OK",SUMIFS(Compras!$L$2:$L$500,Compras!$B$2:$B$500,A25),0))</f>
        <v/>
      </c>
      <c r="H25" s="9" t="str">
        <f t="shared" si="2"/>
        <v/>
      </c>
    </row>
    <row r="26">
      <c r="A26" s="6"/>
      <c r="B26" s="7"/>
      <c r="C26" s="6"/>
      <c r="D26" s="6"/>
      <c r="E26" s="9" t="str">
        <f>IF(A26="","",IF(H26="OK",SUMIFS(Compras!$I$2:$I$500,Compras!$B$2:$B$500,A26),0))</f>
        <v/>
      </c>
      <c r="F26" s="9" t="str">
        <f t="shared" si="1"/>
        <v/>
      </c>
      <c r="G26" s="9" t="str">
        <f>IF(A26="","",IF(H26="OK",SUMIFS(Compras!$L$2:$L$500,Compras!$B$2:$B$500,A26),0))</f>
        <v/>
      </c>
      <c r="H26" s="9" t="str">
        <f t="shared" si="2"/>
        <v/>
      </c>
    </row>
    <row r="27">
      <c r="A27" s="6"/>
      <c r="B27" s="7"/>
      <c r="C27" s="6"/>
      <c r="D27" s="6"/>
      <c r="E27" s="9" t="str">
        <f>IF(A27="","",IF(H27="OK",SUMIFS(Compras!$I$2:$I$500,Compras!$B$2:$B$500,A27),0))</f>
        <v/>
      </c>
      <c r="F27" s="9" t="str">
        <f t="shared" si="1"/>
        <v/>
      </c>
      <c r="G27" s="9" t="str">
        <f>IF(A27="","",IF(H27="OK",SUMIFS(Compras!$L$2:$L$500,Compras!$B$2:$B$500,A27),0))</f>
        <v/>
      </c>
      <c r="H27" s="9" t="str">
        <f t="shared" si="2"/>
        <v/>
      </c>
    </row>
    <row r="28">
      <c r="A28" s="6"/>
      <c r="B28" s="7"/>
      <c r="C28" s="6"/>
      <c r="D28" s="6"/>
      <c r="E28" s="9" t="str">
        <f>IF(A28="","",IF(H28="OK",SUMIFS(Compras!$I$2:$I$500,Compras!$B$2:$B$500,A28),0))</f>
        <v/>
      </c>
      <c r="F28" s="9" t="str">
        <f t="shared" si="1"/>
        <v/>
      </c>
      <c r="G28" s="9" t="str">
        <f>IF(A28="","",IF(H28="OK",SUMIFS(Compras!$L$2:$L$500,Compras!$B$2:$B$500,A28),0))</f>
        <v/>
      </c>
      <c r="H28" s="9" t="str">
        <f t="shared" si="2"/>
        <v/>
      </c>
    </row>
    <row r="29">
      <c r="A29" s="6"/>
      <c r="B29" s="7"/>
      <c r="C29" s="6"/>
      <c r="D29" s="6"/>
      <c r="E29" s="9" t="str">
        <f>IF(A29="","",IF(H29="OK",SUMIFS(Compras!$I$2:$I$500,Compras!$B$2:$B$500,A29),0))</f>
        <v/>
      </c>
      <c r="F29" s="9" t="str">
        <f t="shared" si="1"/>
        <v/>
      </c>
      <c r="G29" s="9" t="str">
        <f>IF(A29="","",IF(H29="OK",SUMIFS(Compras!$L$2:$L$500,Compras!$B$2:$B$500,A29),0))</f>
        <v/>
      </c>
      <c r="H29" s="9" t="str">
        <f t="shared" si="2"/>
        <v/>
      </c>
    </row>
    <row r="30">
      <c r="A30" s="6"/>
      <c r="B30" s="7"/>
      <c r="C30" s="6"/>
      <c r="D30" s="6"/>
      <c r="E30" s="9" t="str">
        <f>IF(A30="","",IF(H30="OK",SUMIFS(Compras!$I$2:$I$500,Compras!$B$2:$B$500,A30),0))</f>
        <v/>
      </c>
      <c r="F30" s="9" t="str">
        <f t="shared" si="1"/>
        <v/>
      </c>
      <c r="G30" s="9" t="str">
        <f>IF(A30="","",IF(H30="OK",SUMIFS(Compras!$L$2:$L$500,Compras!$B$2:$B$500,A30),0))</f>
        <v/>
      </c>
      <c r="H30" s="9" t="str">
        <f t="shared" si="2"/>
        <v/>
      </c>
    </row>
    <row r="31">
      <c r="A31" s="6"/>
      <c r="B31" s="7"/>
      <c r="C31" s="6"/>
      <c r="D31" s="6"/>
      <c r="E31" s="9" t="str">
        <f>IF(A31="","",IF(H31="OK",SUMIFS(Compras!$I$2:$I$500,Compras!$B$2:$B$500,A31),0))</f>
        <v/>
      </c>
      <c r="F31" s="9" t="str">
        <f t="shared" si="1"/>
        <v/>
      </c>
      <c r="G31" s="9" t="str">
        <f>IF(A31="","",IF(H31="OK",SUMIFS(Compras!$L$2:$L$500,Compras!$B$2:$B$500,A31),0))</f>
        <v/>
      </c>
      <c r="H31" s="9" t="str">
        <f t="shared" si="2"/>
        <v/>
      </c>
    </row>
    <row r="32">
      <c r="A32" s="6"/>
      <c r="B32" s="7"/>
      <c r="C32" s="6"/>
      <c r="D32" s="6"/>
      <c r="E32" s="9" t="str">
        <f>IF(A32="","",IF(H32="OK",SUMIFS(Compras!$I$2:$I$500,Compras!$B$2:$B$500,A32),0))</f>
        <v/>
      </c>
      <c r="F32" s="9" t="str">
        <f t="shared" si="1"/>
        <v/>
      </c>
      <c r="G32" s="9" t="str">
        <f>IF(A32="","",IF(H32="OK",SUMIFS(Compras!$L$2:$L$500,Compras!$B$2:$B$500,A32),0))</f>
        <v/>
      </c>
      <c r="H32" s="9" t="str">
        <f t="shared" si="2"/>
        <v/>
      </c>
    </row>
    <row r="33">
      <c r="A33" s="6"/>
      <c r="B33" s="7"/>
      <c r="C33" s="6"/>
      <c r="D33" s="6"/>
      <c r="E33" s="9" t="str">
        <f>IF(A33="","",IF(H33="OK",SUMIFS(Compras!$I$2:$I$500,Compras!$B$2:$B$500,A33),0))</f>
        <v/>
      </c>
      <c r="F33" s="9" t="str">
        <f t="shared" si="1"/>
        <v/>
      </c>
      <c r="G33" s="9" t="str">
        <f>IF(A33="","",IF(H33="OK",SUMIFS(Compras!$L$2:$L$500,Compras!$B$2:$B$500,A33),0))</f>
        <v/>
      </c>
      <c r="H33" s="9" t="str">
        <f t="shared" si="2"/>
        <v/>
      </c>
    </row>
    <row r="34">
      <c r="A34" s="6"/>
      <c r="B34" s="7"/>
      <c r="C34" s="6"/>
      <c r="D34" s="6"/>
      <c r="E34" s="9" t="str">
        <f>IF(A34="","",IF(H34="OK",SUMIFS(Compras!$I$2:$I$500,Compras!$B$2:$B$500,A34),0))</f>
        <v/>
      </c>
      <c r="F34" s="9" t="str">
        <f t="shared" si="1"/>
        <v/>
      </c>
      <c r="G34" s="9" t="str">
        <f>IF(A34="","",IF(H34="OK",SUMIFS(Compras!$L$2:$L$500,Compras!$B$2:$B$500,A34),0))</f>
        <v/>
      </c>
      <c r="H34" s="9" t="str">
        <f t="shared" si="2"/>
        <v/>
      </c>
    </row>
    <row r="35">
      <c r="A35" s="6"/>
      <c r="B35" s="7"/>
      <c r="C35" s="6"/>
      <c r="D35" s="6"/>
      <c r="E35" s="9" t="str">
        <f>IF(A35="","",IF(H35="OK",SUMIFS(Compras!$I$2:$I$500,Compras!$B$2:$B$500,A35),0))</f>
        <v/>
      </c>
      <c r="F35" s="9" t="str">
        <f t="shared" si="1"/>
        <v/>
      </c>
      <c r="G35" s="9" t="str">
        <f>IF(A35="","",IF(H35="OK",SUMIFS(Compras!$L$2:$L$500,Compras!$B$2:$B$500,A35),0))</f>
        <v/>
      </c>
      <c r="H35" s="9" t="str">
        <f t="shared" si="2"/>
        <v/>
      </c>
    </row>
    <row r="36">
      <c r="A36" s="6"/>
      <c r="B36" s="7"/>
      <c r="C36" s="6"/>
      <c r="D36" s="6"/>
      <c r="E36" s="9" t="str">
        <f>IF(A36="","",IF(H36="OK",SUMIFS(Compras!$I$2:$I$500,Compras!$B$2:$B$500,A36),0))</f>
        <v/>
      </c>
      <c r="F36" s="9" t="str">
        <f t="shared" si="1"/>
        <v/>
      </c>
      <c r="G36" s="9" t="str">
        <f>IF(A36="","",IF(H36="OK",SUMIFS(Compras!$L$2:$L$500,Compras!$B$2:$B$500,A36),0))</f>
        <v/>
      </c>
      <c r="H36" s="9" t="str">
        <f t="shared" si="2"/>
        <v/>
      </c>
    </row>
    <row r="37">
      <c r="A37" s="6"/>
      <c r="B37" s="7"/>
      <c r="C37" s="6"/>
      <c r="D37" s="6"/>
      <c r="E37" s="9" t="str">
        <f>IF(A37="","",IF(H37="OK",SUMIFS(Compras!$I$2:$I$500,Compras!$B$2:$B$500,A37),0))</f>
        <v/>
      </c>
      <c r="F37" s="9" t="str">
        <f t="shared" si="1"/>
        <v/>
      </c>
      <c r="G37" s="9" t="str">
        <f>IF(A37="","",IF(H37="OK",SUMIFS(Compras!$L$2:$L$500,Compras!$B$2:$B$500,A37),0))</f>
        <v/>
      </c>
      <c r="H37" s="9" t="str">
        <f t="shared" si="2"/>
        <v/>
      </c>
    </row>
    <row r="38">
      <c r="A38" s="6"/>
      <c r="B38" s="7"/>
      <c r="C38" s="6"/>
      <c r="D38" s="6"/>
      <c r="E38" s="9" t="str">
        <f>IF(A38="","",IF(H38="OK",SUMIFS(Compras!$I$2:$I$500,Compras!$B$2:$B$500,A38),0))</f>
        <v/>
      </c>
      <c r="F38" s="9" t="str">
        <f t="shared" si="1"/>
        <v/>
      </c>
      <c r="G38" s="9" t="str">
        <f>IF(A38="","",IF(H38="OK",SUMIFS(Compras!$L$2:$L$500,Compras!$B$2:$B$500,A38),0))</f>
        <v/>
      </c>
      <c r="H38" s="9" t="str">
        <f t="shared" si="2"/>
        <v/>
      </c>
    </row>
    <row r="39">
      <c r="A39" s="6"/>
      <c r="B39" s="7"/>
      <c r="C39" s="6"/>
      <c r="D39" s="6"/>
      <c r="E39" s="9" t="str">
        <f>IF(A39="","",IF(H39="OK",SUMIFS(Compras!$I$2:$I$500,Compras!$B$2:$B$500,A39),0))</f>
        <v/>
      </c>
      <c r="F39" s="9" t="str">
        <f t="shared" si="1"/>
        <v/>
      </c>
      <c r="G39" s="9" t="str">
        <f>IF(A39="","",IF(H39="OK",SUMIFS(Compras!$L$2:$L$500,Compras!$B$2:$B$500,A39),0))</f>
        <v/>
      </c>
      <c r="H39" s="9" t="str">
        <f t="shared" si="2"/>
        <v/>
      </c>
    </row>
    <row r="40">
      <c r="A40" s="6"/>
      <c r="B40" s="7"/>
      <c r="C40" s="6"/>
      <c r="D40" s="6"/>
      <c r="E40" s="9" t="str">
        <f>IF(A40="","",IF(H40="OK",SUMIFS(Compras!$I$2:$I$500,Compras!$B$2:$B$500,A40),0))</f>
        <v/>
      </c>
      <c r="F40" s="9" t="str">
        <f t="shared" si="1"/>
        <v/>
      </c>
      <c r="G40" s="9" t="str">
        <f>IF(A40="","",IF(H40="OK",SUMIFS(Compras!$L$2:$L$500,Compras!$B$2:$B$500,A40),0))</f>
        <v/>
      </c>
      <c r="H40" s="9" t="str">
        <f t="shared" si="2"/>
        <v/>
      </c>
    </row>
    <row r="41">
      <c r="A41" s="6"/>
      <c r="B41" s="7"/>
      <c r="C41" s="6"/>
      <c r="D41" s="6"/>
      <c r="E41" s="9" t="str">
        <f>IF(A41="","",IF(H41="OK",SUMIFS(Compras!$I$2:$I$500,Compras!$B$2:$B$500,A41),0))</f>
        <v/>
      </c>
      <c r="F41" s="9" t="str">
        <f t="shared" si="1"/>
        <v/>
      </c>
      <c r="G41" s="9" t="str">
        <f>IF(A41="","",IF(H41="OK",SUMIFS(Compras!$L$2:$L$500,Compras!$B$2:$B$500,A41),0))</f>
        <v/>
      </c>
      <c r="H41" s="9" t="str">
        <f t="shared" si="2"/>
        <v/>
      </c>
    </row>
    <row r="42">
      <c r="A42" s="6"/>
      <c r="B42" s="7"/>
      <c r="C42" s="6"/>
      <c r="D42" s="6"/>
      <c r="E42" s="9" t="str">
        <f>IF(A42="","",IF(H42="OK",SUMIFS(Compras!$I$2:$I$500,Compras!$B$2:$B$500,A42),0))</f>
        <v/>
      </c>
      <c r="F42" s="9" t="str">
        <f t="shared" si="1"/>
        <v/>
      </c>
      <c r="G42" s="9" t="str">
        <f>IF(A42="","",IF(H42="OK",SUMIFS(Compras!$L$2:$L$500,Compras!$B$2:$B$500,A42),0))</f>
        <v/>
      </c>
      <c r="H42" s="9" t="str">
        <f t="shared" si="2"/>
        <v/>
      </c>
    </row>
    <row r="43">
      <c r="A43" s="6"/>
      <c r="B43" s="7"/>
      <c r="C43" s="6"/>
      <c r="D43" s="6"/>
      <c r="E43" s="9" t="str">
        <f>IF(A43="","",IF(H43="OK",SUMIFS(Compras!$I$2:$I$500,Compras!$B$2:$B$500,A43),0))</f>
        <v/>
      </c>
      <c r="F43" s="9" t="str">
        <f t="shared" si="1"/>
        <v/>
      </c>
      <c r="G43" s="9" t="str">
        <f>IF(A43="","",IF(H43="OK",SUMIFS(Compras!$L$2:$L$500,Compras!$B$2:$B$500,A43),0))</f>
        <v/>
      </c>
      <c r="H43" s="9" t="str">
        <f t="shared" si="2"/>
        <v/>
      </c>
    </row>
    <row r="44">
      <c r="A44" s="6"/>
      <c r="B44" s="7"/>
      <c r="C44" s="6"/>
      <c r="D44" s="6"/>
      <c r="E44" s="9" t="str">
        <f>IF(A44="","",IF(H44="OK",SUMIFS(Compras!$I$2:$I$500,Compras!$B$2:$B$500,A44),0))</f>
        <v/>
      </c>
      <c r="F44" s="9" t="str">
        <f t="shared" si="1"/>
        <v/>
      </c>
      <c r="G44" s="9" t="str">
        <f>IF(A44="","",IF(H44="OK",SUMIFS(Compras!$L$2:$L$500,Compras!$B$2:$B$500,A44),0))</f>
        <v/>
      </c>
      <c r="H44" s="9" t="str">
        <f t="shared" si="2"/>
        <v/>
      </c>
    </row>
    <row r="45">
      <c r="A45" s="6"/>
      <c r="B45" s="7"/>
      <c r="C45" s="6"/>
      <c r="D45" s="6"/>
      <c r="E45" s="9" t="str">
        <f>IF(A45="","",IF(H45="OK",SUMIFS(Compras!$I$2:$I$500,Compras!$B$2:$B$500,A45),0))</f>
        <v/>
      </c>
      <c r="F45" s="9" t="str">
        <f t="shared" si="1"/>
        <v/>
      </c>
      <c r="G45" s="9" t="str">
        <f>IF(A45="","",IF(H45="OK",SUMIFS(Compras!$L$2:$L$500,Compras!$B$2:$B$500,A45),0))</f>
        <v/>
      </c>
      <c r="H45" s="9" t="str">
        <f t="shared" si="2"/>
        <v/>
      </c>
    </row>
    <row r="46">
      <c r="A46" s="6"/>
      <c r="B46" s="7"/>
      <c r="C46" s="6"/>
      <c r="D46" s="6"/>
      <c r="E46" s="9" t="str">
        <f>IF(A46="","",IF(H46="OK",SUMIFS(Compras!$I$2:$I$500,Compras!$B$2:$B$500,A46),0))</f>
        <v/>
      </c>
      <c r="F46" s="9" t="str">
        <f t="shared" si="1"/>
        <v/>
      </c>
      <c r="G46" s="9" t="str">
        <f>IF(A46="","",IF(H46="OK",SUMIFS(Compras!$L$2:$L$500,Compras!$B$2:$B$500,A46),0))</f>
        <v/>
      </c>
      <c r="H46" s="9" t="str">
        <f t="shared" si="2"/>
        <v/>
      </c>
    </row>
    <row r="47">
      <c r="A47" s="6"/>
      <c r="B47" s="7"/>
      <c r="C47" s="6"/>
      <c r="D47" s="6"/>
      <c r="E47" s="9" t="str">
        <f>IF(A47="","",IF(H47="OK",SUMIFS(Compras!$I$2:$I$500,Compras!$B$2:$B$500,A47),0))</f>
        <v/>
      </c>
      <c r="F47" s="9" t="str">
        <f t="shared" si="1"/>
        <v/>
      </c>
      <c r="G47" s="9" t="str">
        <f>IF(A47="","",IF(H47="OK",SUMIFS(Compras!$L$2:$L$500,Compras!$B$2:$B$500,A47),0))</f>
        <v/>
      </c>
      <c r="H47" s="9" t="str">
        <f t="shared" si="2"/>
        <v/>
      </c>
    </row>
    <row r="48">
      <c r="A48" s="6"/>
      <c r="B48" s="7"/>
      <c r="C48" s="6"/>
      <c r="D48" s="6"/>
      <c r="E48" s="9" t="str">
        <f>IF(A48="","",IF(H48="OK",SUMIFS(Compras!$I$2:$I$500,Compras!$B$2:$B$500,A48),0))</f>
        <v/>
      </c>
      <c r="F48" s="9" t="str">
        <f t="shared" si="1"/>
        <v/>
      </c>
      <c r="G48" s="9" t="str">
        <f>IF(A48="","",IF(H48="OK",SUMIFS(Compras!$L$2:$L$500,Compras!$B$2:$B$500,A48),0))</f>
        <v/>
      </c>
      <c r="H48" s="9" t="str">
        <f t="shared" si="2"/>
        <v/>
      </c>
    </row>
    <row r="49">
      <c r="A49" s="6"/>
      <c r="B49" s="7"/>
      <c r="C49" s="6"/>
      <c r="D49" s="6"/>
      <c r="E49" s="9" t="str">
        <f>IF(A49="","",IF(H49="OK",SUMIFS(Compras!$I$2:$I$500,Compras!$B$2:$B$500,A49),0))</f>
        <v/>
      </c>
      <c r="F49" s="9" t="str">
        <f t="shared" si="1"/>
        <v/>
      </c>
      <c r="G49" s="9" t="str">
        <f>IF(A49="","",IF(H49="OK",SUMIFS(Compras!$L$2:$L$500,Compras!$B$2:$B$500,A49),0))</f>
        <v/>
      </c>
      <c r="H49" s="9" t="str">
        <f t="shared" si="2"/>
        <v/>
      </c>
    </row>
    <row r="50">
      <c r="A50" s="6"/>
      <c r="B50" s="7"/>
      <c r="C50" s="6"/>
      <c r="D50" s="6"/>
      <c r="E50" s="9" t="str">
        <f>IF(A50="","",IF(H50="OK",SUMIFS(Compras!$I$2:$I$500,Compras!$B$2:$B$500,A50),0))</f>
        <v/>
      </c>
      <c r="F50" s="9" t="str">
        <f t="shared" si="1"/>
        <v/>
      </c>
      <c r="G50" s="9" t="str">
        <f>IF(A50="","",IF(H50="OK",SUMIFS(Compras!$L$2:$L$500,Compras!$B$2:$B$500,A50),0))</f>
        <v/>
      </c>
      <c r="H50" s="9" t="str">
        <f t="shared" si="2"/>
        <v/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1</v>
      </c>
    </row>
    <row r="2">
      <c r="A2" s="1" t="s">
        <v>4</v>
      </c>
      <c r="B2" s="1" t="s">
        <v>5</v>
      </c>
      <c r="C2" s="1" t="s">
        <v>6</v>
      </c>
    </row>
    <row r="3">
      <c r="A3" s="1" t="s">
        <v>7</v>
      </c>
      <c r="B3" s="1" t="s">
        <v>8</v>
      </c>
      <c r="C3" s="1" t="s">
        <v>9</v>
      </c>
    </row>
    <row r="4">
      <c r="A4" s="1" t="s">
        <v>10</v>
      </c>
      <c r="B4" s="1" t="s">
        <v>11</v>
      </c>
      <c r="C4" s="1" t="s">
        <v>12</v>
      </c>
    </row>
    <row r="5">
      <c r="A5" s="1" t="s">
        <v>13</v>
      </c>
    </row>
    <row r="6">
      <c r="A6" s="1" t="s">
        <v>14</v>
      </c>
    </row>
    <row r="7">
      <c r="A7" s="1" t="s">
        <v>15</v>
      </c>
    </row>
    <row r="8">
      <c r="A8" s="1" t="s">
        <v>16</v>
      </c>
    </row>
    <row r="9">
      <c r="A9" s="1" t="s">
        <v>17</v>
      </c>
    </row>
    <row r="10">
      <c r="A10" s="1" t="s">
        <v>18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2" width="23.88"/>
    <col customWidth="1" min="3" max="3" width="81.38"/>
  </cols>
  <sheetData>
    <row r="1">
      <c r="A1" s="1" t="s">
        <v>39</v>
      </c>
    </row>
    <row r="4" ht="41.25" customHeight="1">
      <c r="A4" s="11" t="s">
        <v>40</v>
      </c>
      <c r="B4" s="12" t="s">
        <v>41</v>
      </c>
      <c r="C4" s="12" t="s">
        <v>42</v>
      </c>
    </row>
    <row r="5" ht="41.25" customHeight="1">
      <c r="A5" s="11" t="s">
        <v>43</v>
      </c>
      <c r="B5" s="12" t="s">
        <v>44</v>
      </c>
      <c r="C5" s="12" t="s">
        <v>45</v>
      </c>
    </row>
    <row r="6" ht="41.25" customHeight="1">
      <c r="A6" s="11" t="s">
        <v>46</v>
      </c>
      <c r="B6" s="12" t="s">
        <v>22</v>
      </c>
      <c r="C6" s="12" t="s">
        <v>47</v>
      </c>
    </row>
    <row r="7" ht="41.25" customHeight="1">
      <c r="A7" s="11" t="s">
        <v>48</v>
      </c>
      <c r="B7" s="12" t="s">
        <v>49</v>
      </c>
      <c r="C7" s="12" t="s">
        <v>50</v>
      </c>
    </row>
    <row r="8" ht="41.25" customHeight="1">
      <c r="A8" s="11" t="s">
        <v>51</v>
      </c>
      <c r="B8" s="12" t="s">
        <v>3</v>
      </c>
      <c r="C8" s="12" t="s">
        <v>52</v>
      </c>
    </row>
    <row r="9" ht="41.25" customHeight="1">
      <c r="A9" s="11" t="s">
        <v>53</v>
      </c>
      <c r="B9" s="12" t="s">
        <v>54</v>
      </c>
      <c r="C9" s="12" t="s">
        <v>55</v>
      </c>
    </row>
    <row r="10" ht="41.25" customHeight="1">
      <c r="A10" s="11" t="s">
        <v>56</v>
      </c>
      <c r="B10" s="12" t="s">
        <v>57</v>
      </c>
      <c r="C10" s="12" t="s">
        <v>58</v>
      </c>
    </row>
    <row r="11" ht="41.25" customHeight="1">
      <c r="A11" s="11" t="s">
        <v>59</v>
      </c>
      <c r="B11" s="12" t="s">
        <v>60</v>
      </c>
      <c r="C11" s="12" t="s">
        <v>61</v>
      </c>
    </row>
    <row r="12" ht="41.25" customHeight="1">
      <c r="A12" s="11" t="s">
        <v>62</v>
      </c>
      <c r="B12" s="12" t="s">
        <v>27</v>
      </c>
      <c r="C12" s="12" t="s">
        <v>63</v>
      </c>
    </row>
    <row r="13" ht="41.25" customHeight="1">
      <c r="A13" s="11" t="s">
        <v>64</v>
      </c>
      <c r="B13" s="12" t="s">
        <v>65</v>
      </c>
      <c r="C13" s="12" t="s">
        <v>66</v>
      </c>
    </row>
    <row r="14" ht="41.25" customHeight="1">
      <c r="A14" s="11" t="s">
        <v>67</v>
      </c>
      <c r="B14" s="12" t="s">
        <v>68</v>
      </c>
      <c r="C14" s="12" t="s">
        <v>69</v>
      </c>
    </row>
    <row r="15" ht="41.25" customHeight="1">
      <c r="A15" s="11" t="s">
        <v>70</v>
      </c>
      <c r="B15" s="12" t="s">
        <v>71</v>
      </c>
      <c r="C15" s="12" t="s">
        <v>72</v>
      </c>
    </row>
    <row r="16" ht="41.25" customHeight="1">
      <c r="A16" s="11" t="s">
        <v>73</v>
      </c>
      <c r="B16" s="12" t="s">
        <v>74</v>
      </c>
      <c r="C16" s="12" t="s">
        <v>75</v>
      </c>
    </row>
    <row r="17" ht="41.25" customHeight="1">
      <c r="A17" s="11" t="s">
        <v>76</v>
      </c>
      <c r="B17" s="12" t="s">
        <v>77</v>
      </c>
      <c r="C17" s="12" t="s">
        <v>78</v>
      </c>
    </row>
    <row r="18" ht="41.25" customHeight="1">
      <c r="A18" s="11" t="s">
        <v>79</v>
      </c>
      <c r="B18" s="12" t="s">
        <v>80</v>
      </c>
      <c r="C18" s="12" t="s">
        <v>81</v>
      </c>
    </row>
  </sheetData>
  <drawing r:id="rId1"/>
</worksheet>
</file>