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55ba1503d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0e611558cf5e4c81"/>
    <x:sheet xmlns:r="http://schemas.openxmlformats.org/officeDocument/2006/relationships" name="Colaboradores" sheetId="2" r:id="R2f23140c1ab04837"/>
    <x:sheet xmlns:r="http://schemas.openxmlformats.org/officeDocument/2006/relationships" name="Avaliacoes" sheetId="3" r:id="Rcdb6dd21258c4b90"/>
    <x:sheet xmlns:r="http://schemas.openxmlformats.org/officeDocument/2006/relationships" name="PDI" sheetId="4" r:id="R1a7e5beb03af415b"/>
    <x:sheet xmlns:r="http://schemas.openxmlformats.org/officeDocument/2006/relationships" name="Listas" sheetId="5" r:id="Red07229ff5724b78"/>
    <x:sheet xmlns:r="http://schemas.openxmlformats.org/officeDocument/2006/relationships" name="Instrucoes" sheetId="6" r:id="R4c00a82d60ea4d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%"/>
    <x:numFmt numFmtId="201" formatCode="0.0"/>
    <x:numFmt numFmtId="202" formatCode="dd/mm/yyyy"/>
    <x:numFmt numFmtId="203" formatCode="&quot;R$&quot; #,##0.00"/>
    <x:numFmt numFmtId="204" formatCode="0"/>
    <x:numFmt numFmtId="205" formatCode="0.00"/>
  </x:numFmts>
  <x:fonts count="13">
    <x:font>
      <x:sz val="11"/>
      <x:name val="Carlito"/>
    </x:font>
    <x:font>
      <x:sz val="10"/>
      <x:color rgb="FF25352C"/>
      <x:name val="Arial"/>
    </x:font>
    <x:font>
      <x:b/>
      <x:sz val="16"/>
      <x:color rgb="FFFFFFFF"/>
      <x:name val="Arial"/>
    </x:font>
    <x:font>
      <x:i/>
      <x:sz val="10"/>
      <x:color rgb="FF245B91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8000"/>
      <x:name val="Arial"/>
    </x:font>
    <x:font>
      <x:b/>
      <x:sz val="10"/>
      <x:color rgb="FF5B4B00"/>
      <x:name val="Arial"/>
    </x:font>
    <x:font>
      <x:b/>
      <x:sz val="15"/>
      <x:color rgb="FF173D2B"/>
      <x:name val="Arial"/>
    </x:font>
    <x:font>
      <x:b/>
      <x:sz val="10"/>
      <x:color rgb="FF008000"/>
      <x:name val="Arial"/>
    </x:font>
    <x:font>
      <x:b/>
      <x:sz val="10"/>
      <x:color rgb="FF245B91"/>
      <x:name val="Arial"/>
    </x:font>
    <x:font>
      <x:b/>
      <x:sz val="10"/>
      <x:color rgb="FF6F5200"/>
      <x:name val="Arial"/>
    </x:font>
    <x:font>
      <x:sz val="10"/>
      <x:color rgb="FFFFFFFF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73D2B"/>
      </x:patternFill>
    </x:fill>
    <x:fill>
      <x:patternFill patternType="solid">
        <x:fgColor rgb="FFE7F0FA"/>
      </x:patternFill>
    </x:fill>
    <x:fill>
      <x:patternFill patternType="solid">
        <x:fgColor rgb="FF2F7D4A"/>
      </x:patternFill>
    </x:fill>
    <x:fill>
      <x:patternFill patternType="solid">
        <x:fgColor rgb="FFFFF4CC"/>
      </x:patternFill>
    </x:fill>
    <x:fill>
      <x:patternFill patternType="solid">
        <x:fgColor rgb="FFF4F7F5"/>
      </x:patternFill>
    </x:fill>
    <x:fill>
      <x:patternFill patternType="solid">
        <x:fgColor rgb="FFDFF2E5"/>
      </x:patternFill>
    </x:fill>
    <x:fill>
      <x:patternFill patternType="solid">
        <x:fgColor rgb="FF1C573A"/>
      </x:patternFill>
    </x:fill>
  </x:fills>
  <x:borders count="18">
    <x:border/>
    <x:border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bottom style="thin">
        <x:color rgb="FFCFD9D2"/>
      </x:bottom>
    </x:border>
    <x:border>
      <x:left style="thin">
        <x:color rgb="FFCFD9D2"/>
      </x:left>
      <x:top style="thin">
        <x:color rgb="FFCFD9D2"/>
      </x:top>
    </x:border>
    <x:border>
      <x:right style="thin">
        <x:color rgb="FFCFD9D2"/>
      </x:right>
      <x:top style="thin">
        <x:color rgb="FFCFD9D2"/>
      </x:top>
    </x:border>
    <x:border>
      <x:left style="thin">
        <x:color rgb="FFCFD9D2"/>
      </x:left>
      <x:bottom style="thin">
        <x:color rgb="FFCFD9D2"/>
      </x:bottom>
    </x:border>
    <x:border>
      <x:right style="thin">
        <x:color rgb="FFCFD9D2"/>
      </x:right>
      <x:bottom style="thin">
        <x:color rgb="FFCFD9D2"/>
      </x:bottom>
    </x:border>
    <x:border>
      <x:left style="thin">
        <x:color rgb="FFCFD9D2"/>
      </x:left>
      <x:right style="thin">
        <x:color rgb="FFCFD9D2"/>
      </x:right>
      <x:bottom style="thin">
        <x:color rgb="FFCFD9D2"/>
      </x:bottom>
    </x:border>
    <x:border>
      <x:right style="thin">
        <x:color rgb="FFCFD9D2"/>
      </x:right>
      <x:top style="thin">
        <x:color rgb="FFCFD9D2"/>
      </x:top>
      <x:bottom style="thin">
        <x:color rgb="FFCFD9D2"/>
      </x:bottom>
    </x:border>
    <x:border>
      <x:left style="thin">
        <x:color rgb="FFCFD9D2"/>
      </x:left>
      <x:right style="thin">
        <x:color rgb="FFCFD9D2"/>
      </x:right>
      <x:top style="thin">
        <x:color rgb="FFCFD9D2"/>
      </x:top>
      <x:bottom style="thin">
        <x:color rgb="FFCFD9D2"/>
      </x:bottom>
    </x:border>
    <x:border>
      <x:left style="thin">
        <x:color rgb="FFCFD9D2"/>
      </x:left>
      <x:top style="thin">
        <x:color rgb="FFCFD9D2"/>
      </x:top>
      <x:bottom style="thin">
        <x:color rgb="FFCFD9D2"/>
      </x:bottom>
    </x:border>
    <x:border>
      <x:left style="thin">
        <x:color rgb="FFCFD9D2"/>
      </x:left>
      <x:right style="thin">
        <x:color rgb="FFCFD9D2"/>
      </x:right>
      <x:top style="thin">
        <x:color rgb="FFCFD9D2"/>
      </x:top>
    </x:border>
    <x:border>
      <x:bottom style="thin">
        <x:color rgb="FFCFD9D2"/>
      </x:bottom>
    </x:border>
    <x:border>
      <x:top style="thin">
        <x:color rgb="FFCFD9D2"/>
      </x:top>
      <x:bottom style="thin">
        <x:color rgb="FFCFD9D2"/>
      </x:bottom>
    </x:border>
    <x:border>
      <x:top style="thin">
        <x:color rgb="FFCFD9D2"/>
      </x:top>
    </x:border>
    <x:border>
      <x:left style="thin">
        <x:color rgb="FFCFD9D2"/>
      </x:left>
    </x:border>
    <x:border>
      <x:right style="thin">
        <x:color rgb="FFCFD9D2"/>
      </x:right>
    </x:border>
  </x:borders>
  <x:cellStyleXfs count="1">
    <x:xf numFmtId="0" fontId="0" fillId="0" borderId="0"/>
  </x:cellStyleXfs>
  <x:cellXfs count="17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2" xfId="0" applyNumberFormat="1" applyFont="1" applyFill="1" applyBorder="1" applyAlignment="1">
      <x:alignment horizontal="center" wrapText="1"/>
    </x:xf>
    <x:xf numFmtId="0" fontId="4" fillId="4" borderId="3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200" fontId="5" fillId="5" borderId="0" xfId="0" applyNumberFormat="1" applyFont="1" applyFill="1" applyBorder="1"/>
    <x:xf numFmtId="201" fontId="5" fillId="5" borderId="0" xfId="0" applyNumberFormat="1" applyFont="1" applyFill="1" applyBorder="1"/>
    <x:xf numFmtId="202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/>
    <x:xf numFmtId="0" fontId="6" fillId="6" borderId="0" xfId="0" applyNumberFormat="1" applyFont="1" applyFill="1" applyBorder="1"/>
    <x:xf numFmtId="201" fontId="5" fillId="5" borderId="0" xfId="0" applyNumberFormat="1" applyFont="1" applyFill="1" applyBorder="1" applyAlignment="1">
      <x:alignment vertical="center"/>
    </x:xf>
    <x:xf numFmtId="201" fontId="6" fillId="6" borderId="0" xfId="0" applyNumberFormat="1" applyFont="1" applyFill="1" applyBorder="1"/>
    <x:xf numFmtId="202" fontId="5" fillId="5" borderId="0" xfId="0" applyNumberFormat="1" applyFont="1" applyFill="1" applyBorder="1" applyAlignment="1">
      <x:alignment vertical="center"/>
    </x:xf>
    <x:xf numFmtId="200" fontId="5" fillId="5" borderId="0" xfId="0" applyNumberFormat="1" applyFont="1" applyFill="1" applyBorder="1" applyAlignment="1">
      <x:alignment vertical="center"/>
    </x:xf>
    <x:xf numFmtId="203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 wrapText="1"/>
    </x:xf>
    <x:xf numFmtId="204" fontId="6" fillId="6" borderId="0" xfId="0" applyNumberFormat="1" applyFont="1" applyFill="1" applyBorder="1"/>
    <x:xf numFmtId="205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202" fontId="1" fillId="5" borderId="0" xfId="0" applyNumberFormat="1" applyFont="1" applyFill="1" applyBorder="1"/>
    <x:xf numFmtId="0" fontId="7" fillId="5" borderId="0" xfId="0" applyNumberFormat="1" applyFont="1" applyFill="1" applyBorder="1"/>
    <x:xf numFmtId="202" fontId="7" fillId="5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1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4" xfId="0" applyNumberFormat="1" applyFont="1" applyFill="1" applyBorder="1"/>
    <x:xf numFmtId="0" fontId="8" fillId="7" borderId="5" xfId="0" applyNumberFormat="1" applyFont="1" applyFill="1" applyBorder="1"/>
    <x:xf numFmtId="0" fontId="8" fillId="7" borderId="6" xfId="0" applyNumberFormat="1" applyFont="1" applyFill="1" applyBorder="1"/>
    <x:xf numFmtId="0" fontId="8" fillId="7" borderId="7" xfId="0" applyNumberFormat="1" applyFont="1" applyFill="1" applyBorder="1"/>
    <x:xf numFmtId="204" fontId="8" fillId="7" borderId="4" xfId="0" applyNumberFormat="1" applyFont="1" applyFill="1" applyBorder="1"/>
    <x:xf numFmtId="204" fontId="8" fillId="7" borderId="5" xfId="0" applyNumberFormat="1" applyFont="1" applyFill="1" applyBorder="1"/>
    <x:xf numFmtId="204" fontId="8" fillId="7" borderId="6" xfId="0" applyNumberFormat="1" applyFont="1" applyFill="1" applyBorder="1"/>
    <x:xf numFmtId="204" fontId="8" fillId="7" borderId="7" xfId="0" applyNumberFormat="1" applyFont="1" applyFill="1" applyBorder="1"/>
    <x:xf numFmtId="204" fontId="8" fillId="7" borderId="4" xfId="0" applyNumberFormat="1" applyFont="1" applyFill="1" applyBorder="1" applyAlignment="1">
      <x:alignment horizontal="center"/>
    </x:xf>
    <x:xf numFmtId="204" fontId="8" fillId="7" borderId="5" xfId="0" applyNumberFormat="1" applyFont="1" applyFill="1" applyBorder="1" applyAlignment="1">
      <x:alignment horizontal="center"/>
    </x:xf>
    <x:xf numFmtId="204" fontId="8" fillId="7" borderId="6" xfId="0" applyNumberFormat="1" applyFont="1" applyFill="1" applyBorder="1" applyAlignment="1">
      <x:alignment horizontal="center"/>
    </x:xf>
    <x:xf numFmtId="204" fontId="8" fillId="7" borderId="7" xfId="0" applyNumberFormat="1" applyFont="1" applyFill="1" applyBorder="1" applyAlignment="1">
      <x:alignment horizontal="center"/>
    </x:xf>
    <x:xf numFmtId="204" fontId="8" fillId="7" borderId="4" xfId="0" applyNumberFormat="1" applyFont="1" applyFill="1" applyBorder="1" applyAlignment="1">
      <x:alignment horizontal="center" vertical="center"/>
    </x:xf>
    <x:xf numFmtId="204" fontId="8" fillId="7" borderId="5" xfId="0" applyNumberFormat="1" applyFont="1" applyFill="1" applyBorder="1" applyAlignment="1">
      <x:alignment horizontal="center" vertical="center"/>
    </x:xf>
    <x:xf numFmtId="204" fontId="8" fillId="7" borderId="6" xfId="0" applyNumberFormat="1" applyFont="1" applyFill="1" applyBorder="1" applyAlignment="1">
      <x:alignment horizontal="center" vertical="center"/>
    </x:xf>
    <x:xf numFmtId="204" fontId="8" fillId="7" borderId="7" xfId="0" applyNumberFormat="1" applyFont="1" applyFill="1" applyBorder="1" applyAlignment="1">
      <x:alignment horizontal="center" vertical="center"/>
    </x:xf>
    <x:xf numFmtId="205" fontId="8" fillId="7" borderId="4" xfId="0" applyNumberFormat="1" applyFont="1" applyFill="1" applyBorder="1"/>
    <x:xf numFmtId="205" fontId="8" fillId="7" borderId="5" xfId="0" applyNumberFormat="1" applyFont="1" applyFill="1" applyBorder="1"/>
    <x:xf numFmtId="205" fontId="8" fillId="7" borderId="6" xfId="0" applyNumberFormat="1" applyFont="1" applyFill="1" applyBorder="1"/>
    <x:xf numFmtId="205" fontId="8" fillId="7" borderId="7" xfId="0" applyNumberFormat="1" applyFont="1" applyFill="1" applyBorder="1"/>
    <x:xf numFmtId="205" fontId="8" fillId="7" borderId="4" xfId="0" applyNumberFormat="1" applyFont="1" applyFill="1" applyBorder="1" applyAlignment="1">
      <x:alignment horizontal="center"/>
    </x:xf>
    <x:xf numFmtId="205" fontId="8" fillId="7" borderId="5" xfId="0" applyNumberFormat="1" applyFont="1" applyFill="1" applyBorder="1" applyAlignment="1">
      <x:alignment horizontal="center"/>
    </x:xf>
    <x:xf numFmtId="205" fontId="8" fillId="7" borderId="6" xfId="0" applyNumberFormat="1" applyFont="1" applyFill="1" applyBorder="1" applyAlignment="1">
      <x:alignment horizontal="center"/>
    </x:xf>
    <x:xf numFmtId="205" fontId="8" fillId="7" borderId="7" xfId="0" applyNumberFormat="1" applyFont="1" applyFill="1" applyBorder="1" applyAlignment="1">
      <x:alignment horizontal="center"/>
    </x:xf>
    <x:xf numFmtId="205" fontId="8" fillId="7" borderId="4" xfId="0" applyNumberFormat="1" applyFont="1" applyFill="1" applyBorder="1" applyAlignment="1">
      <x:alignment horizontal="center" vertical="center"/>
    </x:xf>
    <x:xf numFmtId="205" fontId="8" fillId="7" borderId="5" xfId="0" applyNumberFormat="1" applyFont="1" applyFill="1" applyBorder="1" applyAlignment="1">
      <x:alignment horizontal="center" vertical="center"/>
    </x:xf>
    <x:xf numFmtId="205" fontId="8" fillId="7" borderId="6" xfId="0" applyNumberFormat="1" applyFont="1" applyFill="1" applyBorder="1" applyAlignment="1">
      <x:alignment horizontal="center" vertical="center"/>
    </x:xf>
    <x:xf numFmtId="205" fontId="8" fillId="7" borderId="7" xfId="0" applyNumberFormat="1" applyFont="1" applyFill="1" applyBorder="1" applyAlignment="1">
      <x:alignment horizontal="center" vertical="center"/>
    </x:xf>
    <x:xf numFmtId="0" fontId="1" fillId="6" borderId="7" xfId="0" applyNumberFormat="1" applyFont="1" applyFill="1" applyBorder="1"/>
    <x:xf numFmtId="0" fontId="1" fillId="6" borderId="8" xfId="0" applyNumberFormat="1" applyFont="1" applyFill="1" applyBorder="1"/>
    <x:xf numFmtId="0" fontId="1" fillId="6" borderId="6" xfId="0" applyNumberFormat="1" applyFont="1" applyFill="1" applyBorder="1"/>
    <x:xf numFmtId="0" fontId="1" fillId="6" borderId="9" xfId="0" applyNumberFormat="1" applyFont="1" applyFill="1" applyBorder="1"/>
    <x:xf numFmtId="0" fontId="1" fillId="6" borderId="10" xfId="0" applyNumberFormat="1" applyFont="1" applyFill="1" applyBorder="1"/>
    <x:xf numFmtId="0" fontId="1" fillId="6" borderId="11" xfId="0" applyNumberFormat="1" applyFont="1" applyFill="1" applyBorder="1"/>
    <x:xf numFmtId="0" fontId="1" fillId="6" borderId="5" xfId="0" applyNumberFormat="1" applyFont="1" applyFill="1" applyBorder="1"/>
    <x:xf numFmtId="0" fontId="1" fillId="6" borderId="12" xfId="0" applyNumberFormat="1" applyFont="1" applyFill="1" applyBorder="1"/>
    <x:xf numFmtId="0" fontId="1" fillId="6" borderId="4" xfId="0" applyNumberFormat="1" applyFont="1" applyFill="1" applyBorder="1"/>
    <x:xf numFmtId="0" fontId="1" fillId="6" borderId="7" xfId="0" applyNumberFormat="1" applyFont="1" applyFill="1" applyBorder="1" applyAlignment="1">
      <x:alignment vertical="center"/>
    </x:xf>
    <x:xf numFmtId="0" fontId="1" fillId="6" borderId="8" xfId="0" applyNumberFormat="1" applyFont="1" applyFill="1" applyBorder="1" applyAlignment="1">
      <x:alignment vertical="center"/>
    </x:xf>
    <x:xf numFmtId="0" fontId="1" fillId="6" borderId="6" xfId="0" applyNumberFormat="1" applyFont="1" applyFill="1" applyBorder="1" applyAlignment="1">
      <x:alignment vertical="center"/>
    </x:xf>
    <x:xf numFmtId="0" fontId="1" fillId="6" borderId="9" xfId="0" applyNumberFormat="1" applyFont="1" applyFill="1" applyBorder="1" applyAlignment="1">
      <x:alignment vertical="center"/>
    </x:xf>
    <x:xf numFmtId="0" fontId="1" fillId="6" borderId="10" xfId="0" applyNumberFormat="1" applyFont="1" applyFill="1" applyBorder="1" applyAlignment="1">
      <x:alignment vertical="center"/>
    </x:xf>
    <x:xf numFmtId="0" fontId="1" fillId="6" borderId="11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vertical="center"/>
    </x:xf>
    <x:xf numFmtId="0" fontId="1" fillId="6" borderId="12" xfId="0" applyNumberFormat="1" applyFont="1" applyFill="1" applyBorder="1" applyAlignment="1">
      <x:alignment vertical="center"/>
    </x:xf>
    <x:xf numFmtId="0" fontId="1" fillId="6" borderId="4" xfId="0" applyNumberFormat="1" applyFont="1" applyFill="1" applyBorder="1" applyAlignment="1">
      <x:alignment vertical="center"/>
    </x:xf>
    <x:xf numFmtId="205" fontId="1" fillId="6" borderId="8" xfId="0" applyNumberFormat="1" applyFont="1" applyFill="1" applyBorder="1" applyAlignment="1">
      <x:alignment vertical="center"/>
    </x:xf>
    <x:xf numFmtId="205" fontId="1" fillId="6" borderId="10" xfId="0" applyNumberFormat="1" applyFont="1" applyFill="1" applyBorder="1" applyAlignment="1">
      <x:alignment vertical="center"/>
    </x:xf>
    <x:xf numFmtId="205" fontId="1" fillId="6" borderId="12" xfId="0" applyNumberFormat="1" applyFont="1" applyFill="1" applyBorder="1" applyAlignment="1">
      <x:alignment vertical="center"/>
    </x:xf>
    <x:xf numFmtId="0" fontId="1" fillId="6" borderId="6" xfId="0" applyNumberFormat="1" applyFont="1" applyFill="1" applyBorder="1" applyAlignment="1">
      <x:alignment vertical="center" wrapText="1"/>
    </x:xf>
    <x:xf numFmtId="0" fontId="1" fillId="6" borderId="11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1" fillId="6" borderId="13" xfId="0" applyNumberFormat="1" applyFont="1" applyFill="1" applyBorder="1"/>
    <x:xf numFmtId="0" fontId="1" fillId="6" borderId="14" xfId="0" applyNumberFormat="1" applyFont="1" applyFill="1" applyBorder="1"/>
    <x:xf numFmtId="0" fontId="1" fillId="6" borderId="15" xfId="0" applyNumberFormat="1" applyFont="1" applyFill="1" applyBorder="1"/>
    <x:xf numFmtId="0" fontId="9" fillId="6" borderId="13" xfId="0" applyNumberFormat="1" applyFont="1" applyFill="1" applyBorder="1"/>
    <x:xf numFmtId="0" fontId="9" fillId="6" borderId="14" xfId="0" applyNumberFormat="1" applyFont="1" applyFill="1" applyBorder="1"/>
    <x:xf numFmtId="0" fontId="9" fillId="6" borderId="15" xfId="0" applyNumberFormat="1" applyFont="1" applyFill="1" applyBorder="1"/>
    <x:xf numFmtId="0" fontId="9" fillId="6" borderId="13" xfId="0" applyNumberFormat="1" applyFont="1" applyFill="1" applyBorder="1" applyAlignment="1">
      <x:alignment horizontal="center"/>
    </x:xf>
    <x:xf numFmtId="0" fontId="9" fillId="6" borderId="14" xfId="0" applyNumberFormat="1" applyFont="1" applyFill="1" applyBorder="1" applyAlignment="1">
      <x:alignment horizontal="center"/>
    </x:xf>
    <x:xf numFmtId="0" fontId="9" fillId="6" borderId="15" xfId="0" applyNumberFormat="1" applyFont="1" applyFill="1" applyBorder="1" applyAlignment="1">
      <x:alignment horizontal="center"/>
    </x:xf>
    <x:xf numFmtId="205" fontId="1" fillId="0" borderId="0" xfId="0" applyNumberFormat="1" applyFont="1" applyFill="1" applyBorder="1"/>
    <x:xf numFmtId="0" fontId="10" fillId="3" borderId="0" xfId="0" applyNumberFormat="1" applyFont="1" applyFill="1" applyBorder="1"/>
    <x:xf numFmtId="0" fontId="10" fillId="3" borderId="4" xfId="0" applyNumberFormat="1" applyFont="1" applyFill="1" applyBorder="1"/>
    <x:xf numFmtId="0" fontId="10" fillId="3" borderId="15" xfId="0" applyNumberFormat="1" applyFont="1" applyFill="1" applyBorder="1"/>
    <x:xf numFmtId="0" fontId="10" fillId="3" borderId="5" xfId="0" applyNumberFormat="1" applyFont="1" applyFill="1" applyBorder="1"/>
    <x:xf numFmtId="0" fontId="10" fillId="3" borderId="16" xfId="0" applyNumberFormat="1" applyFont="1" applyFill="1" applyBorder="1"/>
    <x:xf numFmtId="0" fontId="10" fillId="3" borderId="17" xfId="0" applyNumberFormat="1" applyFont="1" applyFill="1" applyBorder="1"/>
    <x:xf numFmtId="0" fontId="10" fillId="3" borderId="6" xfId="0" applyNumberFormat="1" applyFont="1" applyFill="1" applyBorder="1"/>
    <x:xf numFmtId="0" fontId="10" fillId="3" borderId="13" xfId="0" applyNumberFormat="1" applyFont="1" applyFill="1" applyBorder="1"/>
    <x:xf numFmtId="0" fontId="10" fillId="3" borderId="7" xfId="0" applyNumberFormat="1" applyFont="1" applyFill="1" applyBorder="1"/>
    <x:xf numFmtId="0" fontId="10" fillId="3" borderId="4" xfId="0" applyNumberFormat="1" applyFont="1" applyFill="1" applyBorder="1" applyAlignment="1">
      <x:alignment wrapText="1"/>
    </x:xf>
    <x:xf numFmtId="0" fontId="10" fillId="3" borderId="15" xfId="0" applyNumberFormat="1" applyFont="1" applyFill="1" applyBorder="1" applyAlignment="1">
      <x:alignment wrapText="1"/>
    </x:xf>
    <x:xf numFmtId="0" fontId="10" fillId="3" borderId="5" xfId="0" applyNumberFormat="1" applyFont="1" applyFill="1" applyBorder="1" applyAlignment="1">
      <x:alignment wrapText="1"/>
    </x:xf>
    <x:xf numFmtId="0" fontId="10" fillId="3" borderId="16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wrapText="1"/>
    </x:xf>
    <x:xf numFmtId="0" fontId="10" fillId="3" borderId="17" xfId="0" applyNumberFormat="1" applyFont="1" applyFill="1" applyBorder="1" applyAlignment="1">
      <x:alignment wrapText="1"/>
    </x:xf>
    <x:xf numFmtId="0" fontId="10" fillId="3" borderId="6" xfId="0" applyNumberFormat="1" applyFont="1" applyFill="1" applyBorder="1" applyAlignment="1">
      <x:alignment wrapText="1"/>
    </x:xf>
    <x:xf numFmtId="0" fontId="10" fillId="3" borderId="13" xfId="0" applyNumberFormat="1" applyFont="1" applyFill="1" applyBorder="1" applyAlignment="1">
      <x:alignment wrapText="1"/>
    </x:xf>
    <x:xf numFmtId="0" fontId="10" fillId="3" borderId="7" xfId="0" applyNumberFormat="1" applyFont="1" applyFill="1" applyBorder="1" applyAlignment="1">
      <x:alignment wrapText="1"/>
    </x:xf>
    <x:xf numFmtId="0" fontId="10" fillId="3" borderId="4" xfId="0" applyNumberFormat="1" applyFont="1" applyFill="1" applyBorder="1" applyAlignment="1">
      <x:alignment vertical="center" wrapText="1"/>
    </x:xf>
    <x:xf numFmtId="0" fontId="10" fillId="3" borderId="15" xfId="0" applyNumberFormat="1" applyFont="1" applyFill="1" applyBorder="1" applyAlignment="1">
      <x:alignment vertical="center" wrapText="1"/>
    </x:xf>
    <x:xf numFmtId="0" fontId="10" fillId="3" borderId="5" xfId="0" applyNumberFormat="1" applyFont="1" applyFill="1" applyBorder="1" applyAlignment="1">
      <x:alignment vertical="center" wrapText="1"/>
    </x:xf>
    <x:xf numFmtId="0" fontId="10" fillId="3" borderId="16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 applyAlignment="1">
      <x:alignment vertical="center" wrapText="1"/>
    </x:xf>
    <x:xf numFmtId="0" fontId="10" fillId="3" borderId="17" xfId="0" applyNumberFormat="1" applyFont="1" applyFill="1" applyBorder="1" applyAlignment="1">
      <x:alignment vertical="center" wrapText="1"/>
    </x:xf>
    <x:xf numFmtId="0" fontId="10" fillId="3" borderId="6" xfId="0" applyNumberFormat="1" applyFont="1" applyFill="1" applyBorder="1" applyAlignment="1">
      <x:alignment vertical="center" wrapText="1"/>
    </x:xf>
    <x:xf numFmtId="0" fontId="10" fillId="3" borderId="13" xfId="0" applyNumberFormat="1" applyFont="1" applyFill="1" applyBorder="1" applyAlignment="1">
      <x:alignment vertical="center" wrapText="1"/>
    </x:xf>
    <x:xf numFmtId="0" fontId="10" fillId="3" borderId="7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6" borderId="13" xfId="0" applyNumberFormat="1" applyFont="1" applyFill="1" applyBorder="1" applyAlignment="1">
      <x:alignment wrapText="1"/>
    </x:xf>
    <x:xf numFmtId="0" fontId="1" fillId="6" borderId="14" xfId="0" applyNumberFormat="1" applyFont="1" applyFill="1" applyBorder="1" applyAlignment="1">
      <x:alignment wrapText="1"/>
    </x:xf>
    <x:xf numFmtId="0" fontId="1" fillId="6" borderId="15" xfId="0" applyNumberFormat="1" applyFont="1" applyFill="1" applyBorder="1" applyAlignment="1">
      <x:alignment wrapText="1"/>
    </x:xf>
    <x:xf numFmtId="0" fontId="1" fillId="6" borderId="13" xfId="0" applyNumberFormat="1" applyFont="1" applyFill="1" applyBorder="1" applyAlignment="1">
      <x:alignment vertical="center" wrapText="1"/>
    </x:xf>
    <x:xf numFmtId="0" fontId="1" fillId="6" borderId="14" xfId="0" applyNumberFormat="1" applyFont="1" applyFill="1" applyBorder="1" applyAlignment="1">
      <x:alignment vertical="center" wrapText="1"/>
    </x:xf>
    <x:xf numFmtId="0" fontId="1" fillId="6" borderId="15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/>
    <x:xf numFmtId="0" fontId="11" fillId="5" borderId="4" xfId="0" applyNumberFormat="1" applyFont="1" applyFill="1" applyBorder="1"/>
    <x:xf numFmtId="0" fontId="11" fillId="5" borderId="15" xfId="0" applyNumberFormat="1" applyFont="1" applyFill="1" applyBorder="1"/>
    <x:xf numFmtId="0" fontId="11" fillId="5" borderId="5" xfId="0" applyNumberFormat="1" applyFont="1" applyFill="1" applyBorder="1"/>
    <x:xf numFmtId="0" fontId="11" fillId="5" borderId="16" xfId="0" applyNumberFormat="1" applyFont="1" applyFill="1" applyBorder="1"/>
    <x:xf numFmtId="0" fontId="11" fillId="5" borderId="17" xfId="0" applyNumberFormat="1" applyFont="1" applyFill="1" applyBorder="1"/>
    <x:xf numFmtId="0" fontId="11" fillId="5" borderId="6" xfId="0" applyNumberFormat="1" applyFont="1" applyFill="1" applyBorder="1"/>
    <x:xf numFmtId="0" fontId="11" fillId="5" borderId="13" xfId="0" applyNumberFormat="1" applyFont="1" applyFill="1" applyBorder="1"/>
    <x:xf numFmtId="0" fontId="11" fillId="5" borderId="7" xfId="0" applyNumberFormat="1" applyFont="1" applyFill="1" applyBorder="1"/>
    <x:xf numFmtId="0" fontId="11" fillId="5" borderId="4" xfId="0" applyNumberFormat="1" applyFont="1" applyFill="1" applyBorder="1" applyAlignment="1">
      <x:alignment wrapText="1"/>
    </x:xf>
    <x:xf numFmtId="0" fontId="11" fillId="5" borderId="15" xfId="0" applyNumberFormat="1" applyFont="1" applyFill="1" applyBorder="1" applyAlignment="1">
      <x:alignment wrapText="1"/>
    </x:xf>
    <x:xf numFmtId="0" fontId="11" fillId="5" borderId="5" xfId="0" applyNumberFormat="1" applyFont="1" applyFill="1" applyBorder="1" applyAlignment="1">
      <x:alignment wrapText="1"/>
    </x:xf>
    <x:xf numFmtId="0" fontId="11" fillId="5" borderId="16" xfId="0" applyNumberFormat="1" applyFont="1" applyFill="1" applyBorder="1" applyAlignment="1">
      <x:alignment wrapText="1"/>
    </x:xf>
    <x:xf numFmtId="0" fontId="11" fillId="5" borderId="0" xfId="0" applyNumberFormat="1" applyFont="1" applyFill="1" applyBorder="1" applyAlignment="1">
      <x:alignment wrapText="1"/>
    </x:xf>
    <x:xf numFmtId="0" fontId="11" fillId="5" borderId="17" xfId="0" applyNumberFormat="1" applyFont="1" applyFill="1" applyBorder="1" applyAlignment="1">
      <x:alignment wrapText="1"/>
    </x:xf>
    <x:xf numFmtId="0" fontId="11" fillId="5" borderId="6" xfId="0" applyNumberFormat="1" applyFont="1" applyFill="1" applyBorder="1" applyAlignment="1">
      <x:alignment wrapText="1"/>
    </x:xf>
    <x:xf numFmtId="0" fontId="11" fillId="5" borderId="13" xfId="0" applyNumberFormat="1" applyFont="1" applyFill="1" applyBorder="1" applyAlignment="1">
      <x:alignment wrapText="1"/>
    </x:xf>
    <x:xf numFmtId="0" fontId="11" fillId="5" borderId="7" xfId="0" applyNumberFormat="1" applyFont="1" applyFill="1" applyBorder="1" applyAlignment="1">
      <x:alignment wrapText="1"/>
    </x:xf>
    <x:xf numFmtId="0" fontId="11" fillId="5" borderId="4" xfId="0" applyNumberFormat="1" applyFont="1" applyFill="1" applyBorder="1" applyAlignment="1">
      <x:alignment vertical="center" wrapText="1"/>
    </x:xf>
    <x:xf numFmtId="0" fontId="11" fillId="5" borderId="15" xfId="0" applyNumberFormat="1" applyFont="1" applyFill="1" applyBorder="1" applyAlignment="1">
      <x:alignment vertical="center" wrapText="1"/>
    </x:xf>
    <x:xf numFmtId="0" fontId="11" fillId="5" borderId="5" xfId="0" applyNumberFormat="1" applyFont="1" applyFill="1" applyBorder="1" applyAlignment="1">
      <x:alignment vertical="center" wrapText="1"/>
    </x:xf>
    <x:xf numFmtId="0" fontId="11" fillId="5" borderId="16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 applyAlignment="1">
      <x:alignment vertical="center" wrapText="1"/>
    </x:xf>
    <x:xf numFmtId="0" fontId="11" fillId="5" borderId="17" xfId="0" applyNumberFormat="1" applyFont="1" applyFill="1" applyBorder="1" applyAlignment="1">
      <x:alignment vertical="center" wrapText="1"/>
    </x:xf>
    <x:xf numFmtId="0" fontId="11" fillId="5" borderId="6" xfId="0" applyNumberFormat="1" applyFont="1" applyFill="1" applyBorder="1" applyAlignment="1">
      <x:alignment vertical="center" wrapText="1"/>
    </x:xf>
    <x:xf numFmtId="0" fontId="11" fillId="5" borderId="13" xfId="0" applyNumberFormat="1" applyFont="1" applyFill="1" applyBorder="1" applyAlignment="1">
      <x:alignment vertical="center" wrapText="1"/>
    </x:xf>
    <x:xf numFmtId="0" fontId="11" fillId="5" borderId="7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/>
    <x:xf numFmtId="0" fontId="12" fillId="8" borderId="0" xfId="0" applyNumberFormat="1" applyFont="1" applyFill="1" applyBorder="1"/>
    <x:xf numFmtId="0" fontId="12" fillId="8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6"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173D2B"/>
      </x:font>
      <x:fill>
        <x:patternFill>
          <x:bgColor rgb="FFDFF2E5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6F5200"/>
      </x:font>
      <x:fill>
        <x:patternFill>
          <x:bgColor rgb="FFFFF4CC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173D2B"/>
      </x:font>
      <x:fill>
        <x:patternFill>
          <x:bgColor rgb="FFDFF2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0ac306a1a4b12" /><Relationship Type="http://schemas.openxmlformats.org/officeDocument/2006/relationships/theme" Target="/xl/theme/theme1.xml" Id="Rc3d1565b2ddc44a5" /><Relationship Type="http://schemas.openxmlformats.org/officeDocument/2006/relationships/sharedStrings" Target="/xl/sharedStrings.xml" Id="R6f58dc0007814521" /><Relationship Type="http://schemas.openxmlformats.org/officeDocument/2006/relationships/worksheet" Target="/xl/worksheets/sheet1.xml" Id="R0e611558cf5e4c81" /><Relationship Type="http://schemas.openxmlformats.org/officeDocument/2006/relationships/worksheet" Target="/xl/worksheets/sheet2.xml" Id="R2f23140c1ab04837" /><Relationship Type="http://schemas.openxmlformats.org/officeDocument/2006/relationships/worksheet" Target="/xl/worksheets/sheet3.xml" Id="Rcdb6dd21258c4b90" /><Relationship Type="http://schemas.openxmlformats.org/officeDocument/2006/relationships/worksheet" Target="/xl/worksheets/sheet4.xml" Id="R1a7e5beb03af415b" /><Relationship Type="http://schemas.openxmlformats.org/officeDocument/2006/relationships/worksheet" Target="/xl/worksheets/sheet5.xml" Id="Red07229ff5724b78" /><Relationship Type="http://schemas.openxmlformats.org/officeDocument/2006/relationships/worksheet" Target="/xl/worksheets/sheet6.xml" Id="R4c00a82d60ea4d5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ea7cc2dc67040c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Nota final por colaborador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Nota final</c:v>
          </c:tx>
          <c:cat>
            <c:strRef>
              <c:f>'Dashboard'!$J$11:$J$16</c:f>
              <c:strCache>
                <c:ptCount val="0"/>
              </c:strCache>
            </c:strRef>
          </c:cat>
          <c:val>
            <c:numRef>
              <c:f>'Dashboard'!$K$11:$K$16</c:f>
              <c:numCache>
                <c:formatCode>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  <c:majorUnit val="1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8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ea7cc2dc67040ca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3" name="ColaboradoresTable" displayName="ColaboradoresTable" ref="A4:O104" headerRowCount="1" totalsRowCount="0" totalsRowShown="0">
  <x:autoFilter ref="A4:O104"/>
  <x:tableColumns count="15">
    <x:tableColumn id="1" name="ID"/>
    <x:tableColumn id="2" name="Colaborador"/>
    <x:tableColumn id="3" name="Área"/>
    <x:tableColumn id="4" name="Cargo"/>
    <x:tableColumn id="5" name="Gestor"/>
    <x:tableColumn id="6" name="Admissão"/>
    <x:tableColumn id="7" name="Média competências"/>
    <x:tableColumn id="8" name="Média metas"/>
    <x:tableColumn id="9" name="Nota final"/>
    <x:tableColumn id="10" name="Faixa"/>
    <x:tableColumn id="11" name="Gaps críticos"/>
    <x:tableColumn id="12" name="Ações PDI abertas"/>
    <x:tableColumn id="13" name="Ações atrasadas"/>
    <x:tableColumn id="14" name="Prontidão"/>
    <x:tableColumn id="15" name="Decisão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1" name="AvaliacoesTable" displayName="AvaliacoesTable" ref="A4:L304" headerRowCount="1" totalsRowCount="0" totalsRowShown="0">
  <x:autoFilter ref="A4:L304"/>
  <x:tableColumns count="12">
    <x:tableColumn id="1" name="Ciclo"/>
    <x:tableColumn id="2" name="ID colaborador"/>
    <x:tableColumn id="3" name="Tipo"/>
    <x:tableColumn id="4" name="Critério / resultado"/>
    <x:tableColumn id="5" name="Peso do item"/>
    <x:tableColumn id="6" name="Alvo"/>
    <x:tableColumn id="7" name="Autoavaliação"/>
    <x:tableColumn id="8" name="Gestor"/>
    <x:tableColumn id="9" name="Nota calibrada"/>
    <x:tableColumn id="10" name="Gap vs alvo"/>
    <x:tableColumn id="11" name="Situação"/>
    <x:tableColumn id="12" name="Evidência / comentário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2" name="PDITable" displayName="PDITable" ref="A4:N204" headerRowCount="1" totalsRowCount="0" totalsRowShown="0">
  <x:autoFilter ref="A4:N204"/>
  <x:tableColumns count="14">
    <x:tableColumn id="1" name="ID ação"/>
    <x:tableColumn id="2" name="ID colaborador"/>
    <x:tableColumn id="3" name="Competência / gap"/>
    <x:tableColumn id="4" name="Ação de desenvolvimento"/>
    <x:tableColumn id="5" name="Tipo"/>
    <x:tableColumn id="6" name="Responsável"/>
    <x:tableColumn id="7" name="Início"/>
    <x:tableColumn id="8" name="Prazo"/>
    <x:tableColumn id="9" name="Status"/>
    <x:tableColumn id="10" name="Progresso"/>
    <x:tableColumn id="11" name="Investimento"/>
    <x:tableColumn id="12" name="Evidência esperada"/>
    <x:tableColumn id="13" name="Dias para prazo"/>
    <x:tableColumn id="14" name="Alerta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5a9151086614aa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717213c694b4a8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25c9204a91a498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1465cf0fc96c46e3" /></Relationships>
</file>

<file path=xl/worksheets/sheet1.xml><?xml version="1.0" encoding="utf-8"?>
<x:worksheet xmlns:x="http://schemas.openxmlformats.org/spreadsheetml/2006/main">
  <x:sheetPr>
    <x:tabColor rgb="FF173D2B"/>
  </x:sheetPr>
  <x:sheetViews>
    <x:sheetView showGridLines="0" workbookViewId="0"/>
  </x:sheetViews>
  <x:sheetFormatPr defaultRowHeight="15"/>
  <x:cols>
    <x:col min="1" max="1" width="24" hidden="0" customWidth="1"/>
    <x:col min="2" max="2" width="16" hidden="0" customWidth="1"/>
    <x:col min="3" max="3" width="18" hidden="0" customWidth="1"/>
    <x:col min="4" max="4" width="15" hidden="0" customWidth="1"/>
    <x:col min="5" max="5" width="16" hidden="0" customWidth="1"/>
    <x:col min="6" max="6" width="13" hidden="0" customWidth="1"/>
    <x:col min="7" max="7" width="16" hidden="0" customWidth="1"/>
    <x:col min="8" max="8" width="27" hidden="0" customWidth="1"/>
    <x:col min="9" max="9" width="16" hidden="0" customWidth="1"/>
    <x:col min="10" max="10" width="19" hidden="0" customWidth="1"/>
    <x:col min="11" max="11" width="15" hidden="0" customWidth="1"/>
    <x:col min="12" max="12" width="16" hidden="0" customWidth="1"/>
    <x:col min="13" max="13" width="15" hidden="0" customWidth="1"/>
    <x:col min="14" max="14" width="15" hidden="0" customWidth="1"/>
  </x:cols>
  <x:sheetData>
    <x:row r="1" ht="34" customHeight="1">
      <x:c r="A1" s="4" t="str">
        <x:v>DASHBOARD DE AVALIAÇÃO DE DESEMPENHO E PDI</x:v>
      </x:c>
      <x:c r="B1" s="4" t="str">
        <x:v>DASHBOARD DE AVALIAÇÃO DE DESEMPENHO E PDI</x:v>
      </x:c>
      <x:c r="C1" s="4" t="str">
        <x:v>DASHBOARD DE AVALIAÇÃO DE DESEMPENHO E PDI</x:v>
      </x:c>
      <x:c r="D1" s="4" t="str">
        <x:v>DASHBOARD DE AVALIAÇÃO DE DESEMPENHO E PDI</x:v>
      </x:c>
      <x:c r="E1" s="4" t="str">
        <x:v>DASHBOARD DE AVALIAÇÃO DE DESEMPENHO E PDI</x:v>
      </x:c>
      <x:c r="F1" s="4" t="str">
        <x:v>DASHBOARD DE AVALIAÇÃO DE DESEMPENHO E PDI</x:v>
      </x:c>
      <x:c r="G1" s="4" t="str">
        <x:v>DASHBOARD DE AVALIAÇÃO DE DESEMPENHO E PDI</x:v>
      </x:c>
      <x:c r="H1" s="4" t="str">
        <x:v>DASHBOARD DE AVALIAÇÃO DE DESEMPENHO E PDI</x:v>
      </x:c>
      <x:c r="I1" s="4" t="str">
        <x:v>DASHBOARD DE AVALIAÇÃO DE DESEMPENHO E PDI</x:v>
      </x:c>
      <x:c r="J1" s="4" t="str">
        <x:v>DASHBOARD DE AVALIAÇÃO DE DESEMPENHO E PDI</x:v>
      </x:c>
      <x:c r="K1" s="4" t="str">
        <x:v>DASHBOARD DE AVALIAÇÃO DE DESEMPENHO E PDI</x:v>
      </x:c>
      <x:c r="L1" s="4" t="str">
        <x:v>DASHBOARD DE AVALIAÇÃO DE DESEMPENHO E PDI</x:v>
      </x:c>
      <x:c r="M1" s="4" t="str">
        <x:v>DASHBOARD DE AVALIAÇÃO DE DESEMPENHO E PDI</x:v>
      </x:c>
      <x:c r="N1" s="4" t="str">
        <x:v>DASHBOARD DE AVALIAÇÃO DE DESEMPENHO E PDI</x:v>
      </x:c>
      <x:c r="O1" s="1"/>
      <x:c r="P1" s="1"/>
      <x:c r="Q1" s="1"/>
      <x:c r="R1" s="1"/>
      <x:c r="S1" s="1"/>
      <x:c r="T1" s="1"/>
      <x:c r="U1" s="1"/>
      <x:c r="V1" s="1"/>
      <x:c r="W1" s="1"/>
    </x:row>
    <x:row r="2" ht="30" customHeight="1">
      <x:c r="A2" s="8" t="str">
        <x:v>Transforme notas e evidências em decisões de reconhecimento, desenvolvimento e sucessão.</x:v>
      </x:c>
      <x:c r="B2" s="8" t="str">
        <x:v>Transforme notas e evidências em decisões de reconhecimento, desenvolvimento e sucessão.</x:v>
      </x:c>
      <x:c r="C2" s="8" t="str">
        <x:v>Transforme notas e evidências em decisões de reconhecimento, desenvolvimento e sucessão.</x:v>
      </x:c>
      <x:c r="D2" s="8" t="str">
        <x:v>Transforme notas e evidências em decisões de reconhecimento, desenvolvimento e sucessão.</x:v>
      </x:c>
      <x:c r="E2" s="8" t="str">
        <x:v>Transforme notas e evidências em decisões de reconhecimento, desenvolvimento e sucessão.</x:v>
      </x:c>
      <x:c r="F2" s="8" t="str">
        <x:v>Transforme notas e evidências em decisões de reconhecimento, desenvolvimento e sucessão.</x:v>
      </x:c>
      <x:c r="G2" s="8" t="str">
        <x:v>Transforme notas e evidências em decisões de reconhecimento, desenvolvimento e sucessão.</x:v>
      </x:c>
      <x:c r="H2" s="8" t="str">
        <x:v>Transforme notas e evidências em decisões de reconhecimento, desenvolvimento e sucessão.</x:v>
      </x:c>
      <x:c r="I2" s="8" t="str">
        <x:v>Transforme notas e evidências em decisões de reconhecimento, desenvolvimento e sucessão.</x:v>
      </x:c>
      <x:c r="J2" s="8" t="str">
        <x:v>Transforme notas e evidências em decisões de reconhecimento, desenvolvimento e sucessão.</x:v>
      </x:c>
      <x:c r="K2" s="8" t="str">
        <x:v>Transforme notas e evidências em decisões de reconhecimento, desenvolvimento e sucessão.</x:v>
      </x:c>
      <x:c r="L2" s="8" t="str">
        <x:v>Transforme notas e evidências em decisões de reconhecimento, desenvolvimento e sucessão.</x:v>
      </x:c>
      <x:c r="M2" s="8" t="str">
        <x:v>Transforme notas e evidências em decisões de reconhecimento, desenvolvimento e sucessão.</x:v>
      </x:c>
      <x:c r="N2" s="8" t="str">
        <x:v>Transforme notas e evidências em decisões de reconhecimento, desenvolvimento e sucessão.</x:v>
      </x:c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45" t="str">
        <x:v>Ciclo</x:v>
      </x:c>
      <x:c r="B3" s="45" t="str">
        <x:v>2026.2</x:v>
      </x:c>
      <x:c r="C3" s="45" t="str">
        <x:v>Data da análise</x:v>
      </x:c>
      <x:c r="D3" s="46" t="n">
        <x:f>Listas!B11</x:f>
        <x:v>46292</x:v>
      </x:c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48" t="str">
        <x:v>AVALIADOS</x:v>
      </x:c>
      <x:c r="B5" s="48" t="str">
        <x:v>AVALIADOS</x:v>
      </x:c>
      <x:c r="C5" s="48" t="str">
        <x:v>NOTA MÉDIA</x:v>
      </x:c>
      <x:c r="D5" s="48" t="str">
        <x:v>NOTA MÉDIA</x:v>
      </x:c>
      <x:c r="E5" s="48" t="str">
        <x:v>ALTO DESEMPENHO</x:v>
      </x:c>
      <x:c r="F5" s="48" t="str">
        <x:v>ALTO DESEMPENHO</x:v>
      </x:c>
      <x:c r="G5" s="48" t="str">
        <x:v>PRECISAM DESENVOLVER</x:v>
      </x:c>
      <x:c r="H5" s="48" t="str">
        <x:v>PRECISAM DESENVOLVER</x:v>
      </x:c>
      <x:c r="I5" s="48" t="str">
        <x:v>GAPS CRÍTICOS</x:v>
      </x:c>
      <x:c r="J5" s="48" t="str">
        <x:v>GAPS CRÍTICOS</x:v>
      </x:c>
      <x:c r="K5" s="48" t="str">
        <x:v>PDI EM ABERTO</x:v>
      </x:c>
      <x:c r="L5" s="48" t="str">
        <x:v>PDI EM ABERTO</x:v>
      </x:c>
      <x:c r="M5" s="48" t="str">
        <x:v>PDI ATRASADO</x:v>
      </x:c>
      <x:c r="N5" s="48" t="str">
        <x:v>PDI ATRASADO</x:v>
      </x:c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63" t="n">
        <x:f>COUNT(Colaboradores!I5:I104)</x:f>
        <x:v>6</x:v>
      </x:c>
      <x:c r="B6" s="64"/>
      <x:c r="C6" s="75" t="n">
        <x:f>IF(COUNT(Colaboradores!I5:I104)=0,"n.a.",AVERAGE(Colaboradores!I5:I104))</x:f>
        <x:v>3.905</x:v>
      </x:c>
      <x:c r="D6" s="76"/>
      <x:c r="E6" s="63" t="n">
        <x:f>IF(OR(COUNT(Listas!$B$8:$B$9)&lt;&gt;2,MIN(Listas!$B$8:$B$9)&lt;1,MAX(Listas!$B$8:$B$9)&gt;5,Listas!$B$9&lt;Listas!$B$8),"n.a.",COUNTIF(Colaboradores!$J$5:$J$104,"ALTO DESEMPENHO"))</x:f>
        <x:v>2</x:v>
      </x:c>
      <x:c r="F6" s="64"/>
      <x:c r="G6" s="63" t="n">
        <x:f>IF(OR(COUNT(Listas!$B$8:$B$9)&lt;&gt;2,MIN(Listas!$B$8:$B$9)&lt;1,MAX(Listas!$B$8:$B$9)&gt;5,Listas!$B$9&lt;Listas!$B$8),"n.a.",COUNTIF(Colaboradores!$J$5:$J$104,"DESENVOLVIMENTO NECESSÁRIO"))</x:f>
        <x:v>1</x:v>
      </x:c>
      <x:c r="H6" s="64"/>
      <x:c r="I6" s="63" t="n">
        <x:f>IF(OR(NOT(ISNUMBER(Listas!$B$10)),Listas!$B$10&lt;(-4),Listas!$B$10&gt;0),"n.a.",SUM(Colaboradores!$K$5:$K$104))</x:f>
        <x:v>9</x:v>
      </x:c>
      <x:c r="J6" s="64"/>
      <x:c r="K6" s="63" t="n">
        <x:f>COUNTIF(PDI!$N$5:$N$204,"ATRASADA")+COUNTIF(PDI!$N$5:$N$204,"VENCE EM BREVE")+COUNTIF(PDI!$N$5:$N$204,"NO PRAZO")</x:f>
        <x:v>7</x:v>
      </x:c>
      <x:c r="L6" s="64"/>
      <x:c r="M6" s="63" t="n">
        <x:f>COUNTIF(PDI!$N$5:$N$204,"ATRASADA")</x:f>
        <x:v>1</x:v>
      </x:c>
      <x:c r="N6" s="64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65"/>
      <x:c r="B7" s="66"/>
      <x:c r="C7" s="77"/>
      <x:c r="D7" s="78"/>
      <x:c r="E7" s="65"/>
      <x:c r="F7" s="66"/>
      <x:c r="G7" s="65"/>
      <x:c r="H7" s="66"/>
      <x:c r="I7" s="65"/>
      <x:c r="J7" s="66"/>
      <x:c r="K7" s="65"/>
      <x:c r="L7" s="66"/>
      <x:c r="M7" s="65"/>
      <x:c r="N7" s="66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 ht="24" customHeight="1">
      <x:c r="A9" s="10" t="str">
        <x:v>CONSOLIDAÇÃO POR COLABORADOR</x:v>
      </x:c>
      <x:c r="B9" s="10" t="str">
        <x:v>CONSOLIDAÇÃO POR COLABORADOR</x:v>
      </x:c>
      <x:c r="C9" s="10" t="str">
        <x:v>CONSOLIDAÇÃO POR COLABORADOR</x:v>
      </x:c>
      <x:c r="D9" s="10" t="str">
        <x:v>CONSOLIDAÇÃO POR COLABORADOR</x:v>
      </x:c>
      <x:c r="E9" s="10" t="str">
        <x:v>CONSOLIDAÇÃO POR COLABORADOR</x:v>
      </x:c>
      <x:c r="F9" s="10" t="str">
        <x:v>CONSOLIDAÇÃO POR COLABORADOR</x:v>
      </x:c>
      <x:c r="G9" s="10" t="str">
        <x:v>CONSOLIDAÇÃO POR COLABORADOR</x:v>
      </x:c>
      <x:c r="H9" s="10" t="str">
        <x:v>CONSOLIDAÇÃO POR COLABORADOR</x:v>
      </x:c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 ht="42" customHeight="1">
      <x:c r="A10" s="22" t="str">
        <x:v>Colaborador</x:v>
      </x:c>
      <x:c r="B10" s="23" t="str">
        <x:v>Área</x:v>
      </x:c>
      <x:c r="C10" s="23" t="str">
        <x:v>Competências</x:v>
      </x:c>
      <x:c r="D10" s="23" t="str">
        <x:v>Metas</x:v>
      </x:c>
      <x:c r="E10" s="23" t="str">
        <x:v>Nota final</x:v>
      </x:c>
      <x:c r="F10" s="23" t="str">
        <x:v>Gaps</x:v>
      </x:c>
      <x:c r="G10" s="23" t="str">
        <x:v>PDI atrasado</x:v>
      </x:c>
      <x:c r="H10" s="24" t="str">
        <x:v>Decisão</x:v>
      </x:c>
      <x:c r="I10" s="1"/>
      <x:c r="J10" s="1" t="str">
        <x:v>Colaborador</x:v>
      </x:c>
      <x:c r="K10" s="1" t="str">
        <x:v>Nota final</x:v>
      </x:c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88" t="str">
        <x:f>Colaboradores!B5</x:f>
        <x:v>Marina Costa</x:v>
      </x:c>
      <x:c r="B11" s="89" t="str">
        <x:f>Colaboradores!C5</x:f>
        <x:v>Comercial</x:v>
      </x:c>
      <x:c r="C11" s="97" t="n">
        <x:f>Colaboradores!G5</x:f>
        <x:v>4.425</x:v>
      </x:c>
      <x:c r="D11" s="97" t="n">
        <x:f>Colaboradores!H5</x:f>
        <x:v>4.550000000000001</x:v>
      </x:c>
      <x:c r="E11" s="97" t="n">
        <x:f>Colaboradores!I5</x:f>
        <x:v>4.475</x:v>
      </x:c>
      <x:c r="F11" s="89" t="n">
        <x:f>Colaboradores!K5</x:f>
        <x:v>0</x:v>
      </x:c>
      <x:c r="G11" s="89" t="n">
        <x:f>Colaboradores!M5</x:f>
        <x:v>0</x:v>
      </x:c>
      <x:c r="H11" s="100" t="str">
        <x:f>Colaboradores!O5</x:f>
        <x:v>RECONHECER / SUCESSÃO</x:v>
      </x:c>
      <x:c r="I11" s="1"/>
      <x:c r="J11" s="1" t="str">
        <x:f>Colaboradores!B5</x:f>
        <x:v>Marina Costa</x:v>
      </x:c>
      <x:c r="K11" s="112" t="n">
        <x:f>Colaboradores!I5</x:f>
        <x:v>4.475</x:v>
      </x:c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91" t="str">
        <x:f>Colaboradores!B6</x:f>
        <x:v>Rafael Lima</x:v>
      </x:c>
      <x:c r="B12" s="92" t="str">
        <x:f>Colaboradores!C6</x:f>
        <x:v>Operações</x:v>
      </x:c>
      <x:c r="C12" s="98" t="n">
        <x:f>Colaboradores!G6</x:f>
        <x:v>3.55</x:v>
      </x:c>
      <x:c r="D12" s="98" t="n">
        <x:f>Colaboradores!H6</x:f>
        <x:v>3.5</x:v>
      </x:c>
      <x:c r="E12" s="98" t="n">
        <x:f>Colaboradores!I6</x:f>
        <x:v>3.5300000000000002</x:v>
      </x:c>
      <x:c r="F12" s="92" t="n">
        <x:f>Colaboradores!K6</x:f>
        <x:v>3</x:v>
      </x:c>
      <x:c r="G12" s="92" t="n">
        <x:f>Colaboradores!M6</x:f>
        <x:v>0</x:v>
      </x:c>
      <x:c r="H12" s="101" t="str">
        <x:f>Colaboradores!O6</x:f>
        <x:v>PRIORIZAR GAPS</x:v>
      </x:c>
      <x:c r="I12" s="1"/>
      <x:c r="J12" s="1" t="str">
        <x:f>Colaboradores!B6</x:f>
        <x:v>Rafael Lima</x:v>
      </x:c>
      <x:c r="K12" s="112" t="n">
        <x:f>Colaboradores!I6</x:f>
        <x:v>3.5300000000000002</x:v>
      </x:c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91" t="str">
        <x:f>Colaboradores!B7</x:f>
        <x:v>Juliana Reis</x:v>
      </x:c>
      <x:c r="B13" s="92" t="str">
        <x:f>Colaboradores!C7</x:f>
        <x:v>Financeiro</x:v>
      </x:c>
      <x:c r="C13" s="98" t="n">
        <x:f>Colaboradores!G7</x:f>
        <x:v>4.175000000000001</x:v>
      </x:c>
      <x:c r="D13" s="98" t="n">
        <x:f>Colaboradores!H7</x:f>
        <x:v>4.25</x:v>
      </x:c>
      <x:c r="E13" s="98" t="n">
        <x:f>Colaboradores!I7</x:f>
        <x:v>4.205</x:v>
      </x:c>
      <x:c r="F13" s="92" t="n">
        <x:f>Colaboradores!K7</x:f>
        <x:v>0</x:v>
      </x:c>
      <x:c r="G13" s="92" t="n">
        <x:f>Colaboradores!M7</x:f>
        <x:v>0</x:v>
      </x:c>
      <x:c r="H13" s="101" t="str">
        <x:f>Colaboradores!O7</x:f>
        <x:v>MANTER E DESENVOLVER</x:v>
      </x:c>
      <x:c r="I13" s="1"/>
      <x:c r="J13" s="1" t="str">
        <x:f>Colaboradores!B7</x:f>
        <x:v>Juliana Reis</x:v>
      </x:c>
      <x:c r="K13" s="112" t="n">
        <x:f>Colaboradores!I7</x:f>
        <x:v>4.205</x:v>
      </x:c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91" t="str">
        <x:f>Colaboradores!B8</x:f>
        <x:v>Pedro Alves</x:v>
      </x:c>
      <x:c r="B14" s="92" t="str">
        <x:f>Colaboradores!C8</x:f>
        <x:v>Tecnologia</x:v>
      </x:c>
      <x:c r="C14" s="98" t="n">
        <x:f>Colaboradores!G8</x:f>
        <x:v>3.05</x:v>
      </x:c>
      <x:c r="D14" s="98" t="n">
        <x:f>Colaboradores!H8</x:f>
        <x:v>3.05</x:v>
      </x:c>
      <x:c r="E14" s="98" t="n">
        <x:f>Colaboradores!I8</x:f>
        <x:v>3.05</x:v>
      </x:c>
      <x:c r="F14" s="92" t="n">
        <x:f>Colaboradores!K8</x:f>
        <x:v>6</x:v>
      </x:c>
      <x:c r="G14" s="92" t="n">
        <x:f>Colaboradores!M8</x:f>
        <x:v>1</x:v>
      </x:c>
      <x:c r="H14" s="101" t="str">
        <x:f>Colaboradores!O8</x:f>
        <x:v>COBRAR PDI</x:v>
      </x:c>
      <x:c r="I14" s="1"/>
      <x:c r="J14" s="1" t="str">
        <x:f>Colaboradores!B8</x:f>
        <x:v>Pedro Alves</x:v>
      </x:c>
      <x:c r="K14" s="112" t="n">
        <x:f>Colaboradores!I8</x:f>
        <x:v>3.05</x:v>
      </x:c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91" t="str">
        <x:f>Colaboradores!B9</x:f>
        <x:v>Camila Souza</x:v>
      </x:c>
      <x:c r="B15" s="92" t="str">
        <x:f>Colaboradores!C9</x:f>
        <x:v>RH</x:v>
      </x:c>
      <x:c r="C15" s="98" t="n">
        <x:f>Colaboradores!G9</x:f>
        <x:v>4.449999999999999</x:v>
      </x:c>
      <x:c r="D15" s="98" t="n">
        <x:f>Colaboradores!H9</x:f>
        <x:v>4.3</x:v>
      </x:c>
      <x:c r="E15" s="98" t="n">
        <x:f>Colaboradores!I9</x:f>
        <x:v>4.39</x:v>
      </x:c>
      <x:c r="F15" s="92" t="n">
        <x:f>Colaboradores!K9</x:f>
        <x:v>0</x:v>
      </x:c>
      <x:c r="G15" s="92" t="n">
        <x:f>Colaboradores!M9</x:f>
        <x:v>0</x:v>
      </x:c>
      <x:c r="H15" s="101" t="str">
        <x:f>Colaboradores!O9</x:f>
        <x:v>RECONHECER / SUCESSÃO</x:v>
      </x:c>
      <x:c r="I15" s="1"/>
      <x:c r="J15" s="1" t="str">
        <x:f>Colaboradores!B9</x:f>
        <x:v>Camila Souza</x:v>
      </x:c>
      <x:c r="K15" s="112" t="n">
        <x:f>Colaboradores!I9</x:f>
        <x:v>4.39</x:v>
      </x:c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94" t="str">
        <x:f>Colaboradores!B10</x:f>
        <x:v>Diego Rocha</x:v>
      </x:c>
      <x:c r="B16" s="95" t="str">
        <x:f>Colaboradores!C10</x:f>
        <x:v>Marketing</x:v>
      </x:c>
      <x:c r="C16" s="99" t="n">
        <x:f>Colaboradores!G10</x:f>
        <x:v>3.8</x:v>
      </x:c>
      <x:c r="D16" s="99" t="n">
        <x:f>Colaboradores!H10</x:f>
        <x:v>3.75</x:v>
      </x:c>
      <x:c r="E16" s="99" t="n">
        <x:f>Colaboradores!I10</x:f>
        <x:v>3.78</x:v>
      </x:c>
      <x:c r="F16" s="95" t="n">
        <x:f>Colaboradores!K10</x:f>
        <x:v>0</x:v>
      </x:c>
      <x:c r="G16" s="95" t="n">
        <x:f>Colaboradores!M10</x:f>
        <x:v>0</x:v>
      </x:c>
      <x:c r="H16" s="102" t="str">
        <x:f>Colaboradores!O10</x:f>
        <x:v>MANTER E DESENVOLVER</x:v>
      </x:c>
      <x:c r="I16" s="1"/>
      <x:c r="J16" s="1" t="str">
        <x:f>Colaboradores!B10</x:f>
        <x:v>Diego Rocha</x:v>
      </x:c>
      <x:c r="K16" s="112" t="n">
        <x:f>Colaboradores!I10</x:f>
        <x:v>3.78</x:v>
      </x:c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 ht="24" customHeight="1">
      <x:c r="A18" s="10" t="str">
        <x:v>PRIORIDADES DO CICLO</x:v>
      </x:c>
      <x:c r="B18" s="10" t="str">
        <x:v>PRIORIDADES DO CICLO</x:v>
      </x:c>
      <x:c r="C18" s="10" t="str">
        <x:v>PRIORIDADES DO CICLO</x:v>
      </x:c>
      <x:c r="D18" s="10" t="str">
        <x:v>PRIORIDADES DO CICLO</x:v>
      </x:c>
      <x:c r="E18" s="10" t="str">
        <x:v>PRIORIDADES DO CICLO</x:v>
      </x:c>
      <x:c r="F18" s="10" t="str">
        <x:v>PRIORIDADES DO CICLO</x:v>
      </x:c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 ht="36" customHeight="1">
      <x:c r="A19" s="22" t="str">
        <x:v>Sinal</x:v>
      </x:c>
      <x:c r="B19" s="23" t="str">
        <x:v>Quantidade</x:v>
      </x:c>
      <x:c r="C19" s="23" t="str">
        <x:v>Decisão recomendada</x:v>
      </x:c>
      <x:c r="D19" s="24" t="str">
        <x:v>Prazo</x:v>
      </x:c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103" t="str">
        <x:v>Nota abaixo do esperado</x:v>
      </x:c>
      <x:c r="B20" s="109" t="n">
        <x:f>IF(OR(COUNT(Listas!$B$8:$B$9)&lt;&gt;2,MIN(Listas!$B$8:$B$9)&lt;1,MAX(Listas!$B$8:$B$9)&gt;5,Listas!$B$9&lt;Listas!$B$8),"n.a.",COUNTIF(Colaboradores!$J$5:$J$104,"DESENVOLVIMENTO NECESSÁRIO"))</x:f>
        <x:v>1</x:v>
      </x:c>
      <x:c r="C20" s="103" t="str">
        <x:v>Definir PDI prioritário</x:v>
      </x:c>
      <x:c r="D20" s="103" t="str">
        <x:v>Nesta semana</x:v>
      </x:c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04" t="str">
        <x:v>Gap crítico</x:v>
      </x:c>
      <x:c r="B21" s="110" t="n">
        <x:f>IF(OR(NOT(ISNUMBER(Listas!$B$10)),Listas!$B$10&lt;(-4),Listas!$B$10&gt;0),"n.a.",SUM(Colaboradores!$K$5:$K$104))</x:f>
        <x:v>9</x:v>
      </x:c>
      <x:c r="C21" s="104" t="str">
        <x:v>Validar causa e ação</x:v>
      </x:c>
      <x:c r="D21" s="104" t="str">
        <x:v>Nesta semana</x:v>
      </x:c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04" t="str">
        <x:v>Ação de PDI atrasada</x:v>
      </x:c>
      <x:c r="B22" s="110" t="n">
        <x:f>COUNTIF(PDI!$N$5:$N$204,"ATRASADA")</x:f>
        <x:v>1</x:v>
      </x:c>
      <x:c r="C22" s="104" t="str">
        <x:v>Cobrar responsável</x:v>
      </x:c>
      <x:c r="D22" s="104" t="str">
        <x:v>Hoje</x:v>
      </x:c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05" t="str">
        <x:v>Alto desempenho</x:v>
      </x:c>
      <x:c r="B23" s="111" t="n">
        <x:f>IF(OR(COUNT(Listas!$B$8:$B$9)&lt;&gt;2,MIN(Listas!$B$8:$B$9)&lt;1,MAX(Listas!$B$8:$B$9)&gt;5,Listas!$B$9&lt;Listas!$B$8),"n.a.",COUNTIF(Colaboradores!$J$5:$J$104,"ALTO DESEMPENHO"))</x:f>
        <x:v>2</x:v>
      </x:c>
      <x:c r="C23" s="105" t="str">
        <x:v>Reconhecer e discutir sucessão</x:v>
      </x:c>
      <x:c r="D23" s="105" t="str">
        <x:v>No fechamento</x:v>
      </x:c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31" t="str">
        <x:v>Leitura recomendada: combine nota, gaps e evidências. A planilha apoia a calibração, mas a decisão final deve considerar contexto, consistência e critérios transparentes.</x:v>
      </x:c>
      <x:c r="B25" s="132" t="str">
        <x:v>Leitura recomendada: combine nota, gaps e evidências. A planilha apoia a calibração, mas a decisão final deve considerar contexto, consistência e critérios transparentes.</x:v>
      </x:c>
      <x:c r="C25" s="132" t="str">
        <x:v>Leitura recomendada: combine nota, gaps e evidências. A planilha apoia a calibração, mas a decisão final deve considerar contexto, consistência e critérios transparentes.</x:v>
      </x:c>
      <x:c r="D25" s="132" t="str">
        <x:v>Leitura recomendada: combine nota, gaps e evidências. A planilha apoia a calibração, mas a decisão final deve considerar contexto, consistência e critérios transparentes.</x:v>
      </x:c>
      <x:c r="E25" s="132" t="str">
        <x:v>Leitura recomendada: combine nota, gaps e evidências. A planilha apoia a calibração, mas a decisão final deve considerar contexto, consistência e critérios transparentes.</x:v>
      </x:c>
      <x:c r="F25" s="132" t="str">
        <x:v>Leitura recomendada: combine nota, gaps e evidências. A planilha apoia a calibração, mas a decisão final deve considerar contexto, consistência e critérios transparentes.</x:v>
      </x:c>
      <x:c r="G25" s="132" t="str">
        <x:v>Leitura recomendada: combine nota, gaps e evidências. A planilha apoia a calibração, mas a decisão final deve considerar contexto, consistência e critérios transparentes.</x:v>
      </x:c>
      <x:c r="H25" s="132" t="str">
        <x:v>Leitura recomendada: combine nota, gaps e evidências. A planilha apoia a calibração, mas a decisão final deve considerar contexto, consistência e critérios transparentes.</x:v>
      </x:c>
      <x:c r="I25" s="132" t="str">
        <x:v>Leitura recomendada: combine nota, gaps e evidências. A planilha apoia a calibração, mas a decisão final deve considerar contexto, consistência e critérios transparentes.</x:v>
      </x:c>
      <x:c r="J25" s="132" t="str">
        <x:v>Leitura recomendada: combine nota, gaps e evidências. A planilha apoia a calibração, mas a decisão final deve considerar contexto, consistência e critérios transparentes.</x:v>
      </x:c>
      <x:c r="K25" s="132" t="str">
        <x:v>Leitura recomendada: combine nota, gaps e evidências. A planilha apoia a calibração, mas a decisão final deve considerar contexto, consistência e critérios transparentes.</x:v>
      </x:c>
      <x:c r="L25" s="132" t="str">
        <x:v>Leitura recomendada: combine nota, gaps e evidências. A planilha apoia a calibração, mas a decisão final deve considerar contexto, consistência e critérios transparentes.</x:v>
      </x:c>
      <x:c r="M25" s="132" t="str">
        <x:v>Leitura recomendada: combine nota, gaps e evidências. A planilha apoia a calibração, mas a decisão final deve considerar contexto, consistência e critérios transparentes.</x:v>
      </x:c>
      <x:c r="N25" s="133" t="str">
        <x:v>Leitura recomendada: combine nota, gaps e evidências. A planilha apoia a calibração, mas a decisão final deve considerar contexto, consistência e critérios transparentes.</x:v>
      </x:c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34" t="str">
        <x:v>Leitura recomendada: combine nota, gaps e evidências. A planilha apoia a calibração, mas a decisão final deve considerar contexto, consistência e critérios transparentes.</x:v>
      </x:c>
      <x:c r="B26" s="135" t="str">
        <x:v>Leitura recomendada: combine nota, gaps e evidências. A planilha apoia a calibração, mas a decisão final deve considerar contexto, consistência e critérios transparentes.</x:v>
      </x:c>
      <x:c r="C26" s="135" t="str">
        <x:v>Leitura recomendada: combine nota, gaps e evidências. A planilha apoia a calibração, mas a decisão final deve considerar contexto, consistência e critérios transparentes.</x:v>
      </x:c>
      <x:c r="D26" s="135" t="str">
        <x:v>Leitura recomendada: combine nota, gaps e evidências. A planilha apoia a calibração, mas a decisão final deve considerar contexto, consistência e critérios transparentes.</x:v>
      </x:c>
      <x:c r="E26" s="135" t="str">
        <x:v>Leitura recomendada: combine nota, gaps e evidências. A planilha apoia a calibração, mas a decisão final deve considerar contexto, consistência e critérios transparentes.</x:v>
      </x:c>
      <x:c r="F26" s="135" t="str">
        <x:v>Leitura recomendada: combine nota, gaps e evidências. A planilha apoia a calibração, mas a decisão final deve considerar contexto, consistência e critérios transparentes.</x:v>
      </x:c>
      <x:c r="G26" s="135" t="str">
        <x:v>Leitura recomendada: combine nota, gaps e evidências. A planilha apoia a calibração, mas a decisão final deve considerar contexto, consistência e critérios transparentes.</x:v>
      </x:c>
      <x:c r="H26" s="135" t="str">
        <x:v>Leitura recomendada: combine nota, gaps e evidências. A planilha apoia a calibração, mas a decisão final deve considerar contexto, consistência e critérios transparentes.</x:v>
      </x:c>
      <x:c r="I26" s="135" t="str">
        <x:v>Leitura recomendada: combine nota, gaps e evidências. A planilha apoia a calibração, mas a decisão final deve considerar contexto, consistência e critérios transparentes.</x:v>
      </x:c>
      <x:c r="J26" s="135" t="str">
        <x:v>Leitura recomendada: combine nota, gaps e evidências. A planilha apoia a calibração, mas a decisão final deve considerar contexto, consistência e critérios transparentes.</x:v>
      </x:c>
      <x:c r="K26" s="135" t="str">
        <x:v>Leitura recomendada: combine nota, gaps e evidências. A planilha apoia a calibração, mas a decisão final deve considerar contexto, consistência e critérios transparentes.</x:v>
      </x:c>
      <x:c r="L26" s="135" t="str">
        <x:v>Leitura recomendada: combine nota, gaps e evidências. A planilha apoia a calibração, mas a decisão final deve considerar contexto, consistência e critérios transparentes.</x:v>
      </x:c>
      <x:c r="M26" s="135" t="str">
        <x:v>Leitura recomendada: combine nota, gaps e evidências. A planilha apoia a calibração, mas a decisão final deve considerar contexto, consistência e critérios transparentes.</x:v>
      </x:c>
      <x:c r="N26" s="136" t="str">
        <x:v>Leitura recomendada: combine nota, gaps e evidências. A planilha apoia a calibração, mas a decisão final deve considerar contexto, consistência e critérios transparentes.</x:v>
      </x:c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37" t="str">
        <x:v>Leitura recomendada: combine nota, gaps e evidências. A planilha apoia a calibração, mas a decisão final deve considerar contexto, consistência e critérios transparentes.</x:v>
      </x:c>
      <x:c r="B27" s="138" t="str">
        <x:v>Leitura recomendada: combine nota, gaps e evidências. A planilha apoia a calibração, mas a decisão final deve considerar contexto, consistência e critérios transparentes.</x:v>
      </x:c>
      <x:c r="C27" s="138" t="str">
        <x:v>Leitura recomendada: combine nota, gaps e evidências. A planilha apoia a calibração, mas a decisão final deve considerar contexto, consistência e critérios transparentes.</x:v>
      </x:c>
      <x:c r="D27" s="138" t="str">
        <x:v>Leitura recomendada: combine nota, gaps e evidências. A planilha apoia a calibração, mas a decisão final deve considerar contexto, consistência e critérios transparentes.</x:v>
      </x:c>
      <x:c r="E27" s="138" t="str">
        <x:v>Leitura recomendada: combine nota, gaps e evidências. A planilha apoia a calibração, mas a decisão final deve considerar contexto, consistência e critérios transparentes.</x:v>
      </x:c>
      <x:c r="F27" s="138" t="str">
        <x:v>Leitura recomendada: combine nota, gaps e evidências. A planilha apoia a calibração, mas a decisão final deve considerar contexto, consistência e critérios transparentes.</x:v>
      </x:c>
      <x:c r="G27" s="138" t="str">
        <x:v>Leitura recomendada: combine nota, gaps e evidências. A planilha apoia a calibração, mas a decisão final deve considerar contexto, consistência e critérios transparentes.</x:v>
      </x:c>
      <x:c r="H27" s="138" t="str">
        <x:v>Leitura recomendada: combine nota, gaps e evidências. A planilha apoia a calibração, mas a decisão final deve considerar contexto, consistência e critérios transparentes.</x:v>
      </x:c>
      <x:c r="I27" s="138" t="str">
        <x:v>Leitura recomendada: combine nota, gaps e evidências. A planilha apoia a calibração, mas a decisão final deve considerar contexto, consistência e critérios transparentes.</x:v>
      </x:c>
      <x:c r="J27" s="138" t="str">
        <x:v>Leitura recomendada: combine nota, gaps e evidências. A planilha apoia a calibração, mas a decisão final deve considerar contexto, consistência e critérios transparentes.</x:v>
      </x:c>
      <x:c r="K27" s="138" t="str">
        <x:v>Leitura recomendada: combine nota, gaps e evidências. A planilha apoia a calibração, mas a decisão final deve considerar contexto, consistência e critérios transparentes.</x:v>
      </x:c>
      <x:c r="L27" s="138" t="str">
        <x:v>Leitura recomendada: combine nota, gaps e evidências. A planilha apoia a calibração, mas a decisão final deve considerar contexto, consistência e critérios transparentes.</x:v>
      </x:c>
      <x:c r="M27" s="138" t="str">
        <x:v>Leitura recomendada: combine nota, gaps e evidências. A planilha apoia a calibração, mas a decisão final deve considerar contexto, consistência e critérios transparentes.</x:v>
      </x:c>
      <x:c r="N27" s="139" t="str">
        <x:v>Leitura recomendada: combine nota, gaps e evidências. A planilha apoia a calibração, mas a decisão final deve considerar contexto, consistência e critérios transparentes.</x:v>
      </x:c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 ht="22" customHeight="1">
      <x:c r="A29" s="178" t="str">
        <x:f>IF(OR(NOT(ISNUMBER(Listas!$B$10)),Listas!$B$10&lt;(-4),Listas!$B$10&gt;0),"REVISAR GAP: preencha Listas B10 com número de -4 a 0. Contagem de gaps, prontidão e decisão indisponíveis. ","")&amp;IF(OR(COUNT(Listas!$B$8:$B$9)&lt;&gt;2,MIN(Listas!$B$8:$B$9)&lt;1,MAX(Listas!$B$8:$B$9)&gt;5,Listas!$B$9&lt;Listas!$B$8),"REVISAR FAIXAS: preencha Listas B8:B9 com números de 1 a 5 e alto desempenho &gt;= nota satisfatória. Classificação, prontidão e decisão ficam indisponíveis. ","")&amp;"Revisar avaliações: "&amp;COUNTIF(Avaliacoes!M5:M304,"REVISAR")&amp;"; revisar ações PDI: "&amp;COUNTIF(PDI!N5:N204,"REVISAR DADOS")&amp;". Ações inválidas ficam fora das contagens de prazo; corrija os dados antes de decidir. Avaliados e média incluem somente notas finais numéricas. Use um único ciclo."</x:f>
        <x:v>Revisar avaliações: 0; revisar ações PDI: 0. Ações inválidas ficam fora das contagens de prazo; corrija os dados antes de decidir. Avaliados e média incluem somente notas finais numéricas. Use um único ciclo.</x:v>
      </x:c>
      <x:c r="B29" s="178"/>
      <x:c r="C29" s="178"/>
      <x:c r="D29" s="178"/>
      <x:c r="E29" s="178"/>
      <x:c r="F29" s="178"/>
      <x:c r="G29" s="178"/>
      <x:c r="H29" s="178"/>
      <x:c r="I29" s="178"/>
      <x:c r="J29" s="178"/>
      <x:c r="K29" s="178"/>
      <x:c r="L29" s="178"/>
      <x:c r="M29" s="178"/>
      <x:c r="N29" s="178"/>
      <x:c r="O29" s="1"/>
      <x:c r="P29" s="1"/>
      <x:c r="Q29" s="1"/>
      <x:c r="R29" s="1"/>
      <x:c r="S29" s="1"/>
      <x:c r="T29" s="1"/>
      <x:c r="U29" s="1"/>
      <x:c r="V29" s="1"/>
      <x:c r="W29" s="1"/>
    </x:row>
    <x:row r="30" ht="22" customHeight="1">
      <x:c r="A30" s="178"/>
      <x:c r="B30" s="178"/>
      <x:c r="C30" s="178"/>
      <x:c r="D30" s="178"/>
      <x:c r="E30" s="178"/>
      <x:c r="F30" s="178"/>
      <x:c r="G30" s="178"/>
      <x:c r="H30" s="178"/>
      <x:c r="I30" s="178"/>
      <x:c r="J30" s="178"/>
      <x:c r="K30" s="178"/>
      <x:c r="L30" s="178"/>
      <x:c r="M30" s="178"/>
      <x:c r="N30" s="178"/>
      <x:c r="O30" s="1"/>
      <x:c r="P30" s="1"/>
      <x:c r="Q30" s="1"/>
      <x:c r="R30" s="1"/>
      <x:c r="S30" s="1"/>
      <x:c r="T30" s="1"/>
      <x:c r="U30" s="1"/>
      <x:c r="V30" s="1"/>
      <x:c r="W30" s="1"/>
    </x:row>
    <x:row r="31" ht="22" customHeight="1">
      <x:c r="A31" s="178"/>
      <x:c r="B31" s="178"/>
      <x:c r="C31" s="178"/>
      <x:c r="D31" s="178"/>
      <x:c r="E31" s="178"/>
      <x:c r="F31" s="178"/>
      <x:c r="G31" s="178"/>
      <x:c r="H31" s="178"/>
      <x:c r="I31" s="178"/>
      <x:c r="J31" s="178"/>
      <x:c r="K31" s="178"/>
      <x:c r="L31" s="178"/>
      <x:c r="M31" s="178"/>
      <x:c r="N31" s="178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</x:sheetData>
  <x:mergeCells>
    <x:mergeCell ref="A1:N1"/>
    <x:mergeCell ref="A2:N2"/>
    <x:mergeCell ref="A5:B5"/>
    <x:mergeCell ref="A6:B7"/>
    <x:mergeCell ref="C5:D5"/>
    <x:mergeCell ref="C6:D7"/>
    <x:mergeCell ref="E5:F5"/>
    <x:mergeCell ref="E6:F7"/>
    <x:mergeCell ref="G5:H5"/>
    <x:mergeCell ref="G6:H7"/>
    <x:mergeCell ref="I5:J5"/>
    <x:mergeCell ref="I6:J7"/>
    <x:mergeCell ref="K5:L5"/>
    <x:mergeCell ref="K6:L7"/>
    <x:mergeCell ref="M5:N5"/>
    <x:mergeCell ref="M6:N7"/>
    <x:mergeCell ref="A9:H9"/>
    <x:mergeCell ref="A18:F18"/>
    <x:mergeCell ref="A25:N27"/>
    <x:mergeCell ref="A29:N31"/>
  </x:mergeCells>
  <x:pageMargins left="0.7" right="0.7" top="0.75" bottom="0.75" header="0.3" footer="0.3"/>
  <x:drawing xmlns:r="http://schemas.openxmlformats.org/officeDocument/2006/relationships" r:id="Re5a9151086614aad"/>
</x:worksheet>
</file>

<file path=xl/worksheets/sheet2.xml><?xml version="1.0" encoding="utf-8"?>
<x:worksheet xmlns:x="http://schemas.openxmlformats.org/spreadsheetml/2006/main">
  <x:sheetPr>
    <x:tabColor rgb="FF2F7D4A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2" hidden="0" customWidth="1"/>
    <x:col min="2" max="2" width="23" hidden="0" customWidth="1"/>
    <x:col min="3" max="3" width="18" hidden="0" customWidth="1"/>
    <x:col min="4" max="4" width="25" hidden="0" customWidth="1"/>
    <x:col min="5" max="5" width="21" hidden="0" customWidth="1"/>
    <x:col min="6" max="6" width="15" hidden="0" customWidth="1"/>
    <x:col min="7" max="7" width="20" hidden="0" customWidth="1"/>
    <x:col min="8" max="8" width="16" hidden="0" customWidth="1"/>
    <x:col min="9" max="9" width="15" hidden="0" customWidth="1"/>
    <x:col min="10" max="10" width="25" hidden="0" customWidth="1"/>
    <x:col min="11" max="11" width="16" hidden="0" customWidth="1"/>
    <x:col min="12" max="12" width="18" hidden="0" customWidth="1"/>
    <x:col min="13" max="13" width="16" hidden="0" customWidth="1"/>
    <x:col min="14" max="14" width="23" hidden="0" customWidth="1"/>
    <x:col min="15" max="15" width="27" hidden="0" customWidth="1"/>
  </x:cols>
  <x:sheetData>
    <x:row r="1" ht="34" customHeight="1">
      <x:c r="A1" s="4" t="str">
        <x:v>CONSOLIDAÇÃO DE DESEMPENHO</x:v>
      </x:c>
      <x:c r="B1" s="4" t="str">
        <x:v>CONSOLIDAÇÃO DE DESEMPENHO</x:v>
      </x:c>
      <x:c r="C1" s="4" t="str">
        <x:v>CONSOLIDAÇÃO DE DESEMPENHO</x:v>
      </x:c>
      <x:c r="D1" s="4" t="str">
        <x:v>CONSOLIDAÇÃO DE DESEMPENHO</x:v>
      </x:c>
      <x:c r="E1" s="4" t="str">
        <x:v>CONSOLIDAÇÃO DE DESEMPENHO</x:v>
      </x:c>
      <x:c r="F1" s="4" t="str">
        <x:v>CONSOLIDAÇÃO DE DESEMPENHO</x:v>
      </x:c>
      <x:c r="G1" s="4" t="str">
        <x:v>CONSOLIDAÇÃO DE DESEMPENHO</x:v>
      </x:c>
      <x:c r="H1" s="4" t="str">
        <x:v>CONSOLIDAÇÃO DE DESEMPENHO</x:v>
      </x:c>
      <x:c r="I1" s="4" t="str">
        <x:v>CONSOLIDAÇÃO DE DESEMPENHO</x:v>
      </x:c>
      <x:c r="J1" s="4" t="str">
        <x:v>CONSOLIDAÇÃO DE DESEMPENHO</x:v>
      </x:c>
      <x:c r="K1" s="4" t="str">
        <x:v>CONSOLIDAÇÃO DE DESEMPENHO</x:v>
      </x:c>
      <x:c r="L1" s="4" t="str">
        <x:v>CONSOLIDAÇÃO DE DESEMPENHO</x:v>
      </x:c>
      <x:c r="M1" s="4" t="str">
        <x:v>CONSOLIDAÇÃO DE DESEMPENHO</x:v>
      </x:c>
      <x:c r="N1" s="4" t="str">
        <x:v>CONSOLIDAÇÃO DE DESEMPENHO</x:v>
      </x:c>
      <x:c r="O1" s="4" t="str">
        <x:v>CONSOLIDAÇÃO DE DESEMPENHO</x:v>
      </x:c>
      <x:c r="P1" s="1"/>
      <x:c r="Q1" s="1"/>
      <x:c r="R1" s="1"/>
      <x:c r="S1" s="1"/>
      <x:c r="T1" s="1"/>
      <x:c r="U1" s="1"/>
      <x:c r="V1" s="1"/>
      <x:c r="W1" s="1"/>
    </x:row>
    <x:row r="2" ht="30" customHeight="1">
      <x:c r="A2" s="8" t="str">
        <x:v>Acompanhe notas, gaps, PDI e prontidão. Não altere as colunas calculadas em verde.</x:v>
      </x:c>
      <x:c r="B2" s="8" t="str">
        <x:v>Acompanhe notas, gaps, PDI e prontidão. Não altere as colunas calculadas em verde.</x:v>
      </x:c>
      <x:c r="C2" s="8" t="str">
        <x:v>Acompanhe notas, gaps, PDI e prontidão. Não altere as colunas calculadas em verde.</x:v>
      </x:c>
      <x:c r="D2" s="8" t="str">
        <x:v>Acompanhe notas, gaps, PDI e prontidão. Não altere as colunas calculadas em verde.</x:v>
      </x:c>
      <x:c r="E2" s="8" t="str">
        <x:v>Acompanhe notas, gaps, PDI e prontidão. Não altere as colunas calculadas em verde.</x:v>
      </x:c>
      <x:c r="F2" s="8" t="str">
        <x:v>Acompanhe notas, gaps, PDI e prontidão. Não altere as colunas calculadas em verde.</x:v>
      </x:c>
      <x:c r="G2" s="8" t="str">
        <x:v>Acompanhe notas, gaps, PDI e prontidão. Não altere as colunas calculadas em verde.</x:v>
      </x:c>
      <x:c r="H2" s="8" t="str">
        <x:v>Acompanhe notas, gaps, PDI e prontidão. Não altere as colunas calculadas em verde.</x:v>
      </x:c>
      <x:c r="I2" s="8" t="str">
        <x:v>Acompanhe notas, gaps, PDI e prontidão. Não altere as colunas calculadas em verde.</x:v>
      </x:c>
      <x:c r="J2" s="8" t="str">
        <x:v>Acompanhe notas, gaps, PDI e prontidão. Não altere as colunas calculadas em verde.</x:v>
      </x:c>
      <x:c r="K2" s="8" t="str">
        <x:v>Acompanhe notas, gaps, PDI e prontidão. Não altere as colunas calculadas em verde.</x:v>
      </x:c>
      <x:c r="L2" s="8" t="str">
        <x:v>Acompanhe notas, gaps, PDI e prontidão. Não altere as colunas calculadas em verde.</x:v>
      </x:c>
      <x:c r="M2" s="8" t="str">
        <x:v>Acompanhe notas, gaps, PDI e prontidão. Não altere as colunas calculadas em verde.</x:v>
      </x:c>
      <x:c r="N2" s="8" t="str">
        <x:v>Acompanhe notas, gaps, PDI e prontidão. Não altere as colunas calculadas em verde.</x:v>
      </x:c>
      <x:c r="O2" s="8" t="str">
        <x:v>Acompanhe notas, gaps, PDI e prontidão. Não altere as colunas calculadas em verde.</x:v>
      </x:c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58" customHeight="1">
      <x:c r="A4" s="22" t="str">
        <x:v>ID</x:v>
      </x:c>
      <x:c r="B4" s="23" t="str">
        <x:v>Colaborador</x:v>
      </x:c>
      <x:c r="C4" s="23" t="str">
        <x:v>Área</x:v>
      </x:c>
      <x:c r="D4" s="23" t="str">
        <x:v>Cargo</x:v>
      </x:c>
      <x:c r="E4" s="23" t="str">
        <x:v>Gestor</x:v>
      </x:c>
      <x:c r="F4" s="23" t="str">
        <x:v>Admissão</x:v>
      </x:c>
      <x:c r="G4" s="23" t="str">
        <x:v>Média competências</x:v>
      </x:c>
      <x:c r="H4" s="23" t="str">
        <x:v>Média metas</x:v>
      </x:c>
      <x:c r="I4" s="23" t="str">
        <x:v>Nota final</x:v>
      </x:c>
      <x:c r="J4" s="23" t="str">
        <x:v>Faixa</x:v>
      </x:c>
      <x:c r="K4" s="23" t="str">
        <x:v>Gaps críticos</x:v>
      </x:c>
      <x:c r="L4" s="23" t="str">
        <x:v>Ações PDI abertas</x:v>
      </x:c>
      <x:c r="M4" s="23" t="str">
        <x:v>Ações atrasadas</x:v>
      </x:c>
      <x:c r="N4" s="23" t="str">
        <x:v>Prontidão</x:v>
      </x:c>
      <x:c r="O4" s="24" t="str">
        <x:v>Decisão</x:v>
      </x:c>
      <x:c r="P4" s="1"/>
      <x:c r="Q4" s="1"/>
      <x:c r="R4" s="1"/>
      <x:c r="S4" s="1"/>
      <x:c r="T4" s="1"/>
      <x:c r="U4" s="1"/>
      <x:c r="V4" s="1"/>
      <x:c r="W4" s="1"/>
    </x:row>
    <x:row r="5">
      <x:c r="A5" s="30" t="str">
        <x:v>C-001</x:v>
      </x:c>
      <x:c r="B5" s="30" t="str">
        <x:v>Marina Costa</x:v>
      </x:c>
      <x:c r="C5" s="30" t="str">
        <x:v>Comercial</x:v>
      </x:c>
      <x:c r="D5" s="30" t="str">
        <x:v>Coordenadora comercial</x:v>
      </x:c>
      <x:c r="E5" s="30" t="str">
        <x:v>Luciana Melo</x:v>
      </x:c>
      <x:c r="F5" s="36" t="n">
        <x:v>44270</x:v>
      </x:c>
      <x:c r="G5" s="41" t="n">
        <x:f>IF(A5="","",IF(COUNTIF($A$5:$A$104,A5)&lt;&gt;1,"REVISAR ID",IF(COUNTIFS(Avaliacoes!$B$5:$B$304,A5,Avaliacoes!$M$5:$M$304,"REVISAR")&gt;0,"REVISAR DADOS",IF(SUMIFS(Avaliacoes!$O$5:$O$304,Avaliacoes!$B$5:$B$304,A5,Avaliacoes!$C$5:$C$304,"Competência")=0,"n.a.",SUMIFS(Avaliacoes!$N$5:$N$304,Avaliacoes!$B$5:$B$304,A5,Avaliacoes!$C$5:$C$304,"Competência")/SUMIFS(Avaliacoes!$O$5:$O$304,Avaliacoes!$B$5:$B$304,A5,Avaliacoes!$C$5:$C$304,"Competência")))))</x:f>
        <x:v>4.425</x:v>
      </x:c>
      <x:c r="H5" s="41" t="n">
        <x:f>IF(A5="","",IF(COUNTIF($A$5:$A$104,A5)&lt;&gt;1,"REVISAR ID",IF(COUNTIFS(Avaliacoes!$B$5:$B$304,A5,Avaliacoes!$M$5:$M$304,"REVISAR")&gt;0,"REVISAR DADOS",IF(SUMIFS(Avaliacoes!$O$5:$O$304,Avaliacoes!$B$5:$B$304,A5,Avaliacoes!$C$5:$C$304,"Meta")=0,"n.a.",SUMIFS(Avaliacoes!$N$5:$N$304,Avaliacoes!$B$5:$B$304,A5,Avaliacoes!$C$5:$C$304,"Meta")/SUMIFS(Avaliacoes!$O$5:$O$304,Avaliacoes!$B$5:$B$304,A5,Avaliacoes!$C$5:$C$304,"Meta")))))</x:f>
        <x:v>4.550000000000001</x:v>
      </x:c>
      <x:c r="I5" s="41" t="n">
        <x:f>IF(A5="","",IF(OR(COUNT(Listas!$B$6:$B$7)&lt;&gt;2,MIN(Listas!$B$6:$B$7)&lt;0,ABS(SUM(Listas!$B$6:$B$7)-1)&gt;0.000001),"REVISAR PESOS",IF(OR(AND(Listas!$B$6&gt;0,NOT(ISNUMBER(G5))),AND(Listas!$B$7&gt;0,NOT(ISNUMBER(H5)))),"AVALIAÇÃO INCOMPLETA",IF(Listas!$B$6=0,0,G5*Listas!$B$6)+IF(Listas!$B$7=0,0,H5*Listas!$B$7))))</x:f>
        <x:v>4.475</x:v>
      </x:c>
      <x:c r="J5" s="42" t="str">
        <x:f>IF(A5="","",IF(OR(COUNT(Listas!$B$8:$B$9)&lt;&gt;2,MIN(Listas!$B$8:$B$9)&lt;1,MAX(Listas!$B$8:$B$9)&gt;5,Listas!$B$9&lt;Listas!$B$8),"REVISAR FAIXAS",IF(A5="","",IF(NOT(ISNUMBER(I5)),"REVISAR AVALIAÇÃO",IF($A5="","",IF($I5&gt;=Listas!$B$9,"ALTO DESEMPENHO",IF($I5&gt;=Listas!$B$8,"DESEMPENHO ESPERADO","DESENVOLVIMENTO NECESSÁRIO")))))))</x:f>
        <x:v>ALTO DESEMPENHO</x:v>
      </x:c>
      <x:c r="K5" s="42" t="n">
        <x:f>IF(A5="","",IF(OR(NOT(ISNUMBER(Listas!$B$10)),Listas!$B$10&lt;(-4),Listas!$B$10&gt;0),"n.a.",COUNTIFS(Avaliacoes!$B$5:$B$304,A5,Avaliacoes!$M$5:$M$304,"OK",Avaliacoes!$J$5:$J$304,"&lt;="&amp;Listas!$B$10)))</x:f>
        <x:v>0</x:v>
      </x:c>
      <x:c r="L5" s="42" t="n">
        <x:f>IF(A5="","",COUNTIFS(PDI!$B$5:$B$204,A5,PDI!$N$5:$N$204,"ATRASADA")+COUNTIFS(PDI!$B$5:$B$204,A5,PDI!$N$5:$N$204,"VENCE EM BREVE")+COUNTIFS(PDI!$B$5:$B$204,A5,PDI!$N$5:$N$204,"NO PRAZO"))</x:f>
        <x:v>1</x:v>
      </x:c>
      <x:c r="M5" s="42" t="n">
        <x:f>IF($A5="","",COUNTIFS(PDI!$B$5:$B$204,$A5,PDI!$N$5:$N$204,"ATRASADA"))</x:f>
        <x:v>0</x:v>
      </x:c>
      <x:c r="N5" s="42" t="str">
        <x:f>IF(A5="","",IF(OR(NOT(ISNUMBER(Listas!$B$10)),Listas!$B$10&lt;(-4),Listas!$B$10&gt;0),"REVISAR GAP",IF(A5="","",IF(OR(COUNT(Listas!$B$8:$B$9)&lt;&gt;2,MIN(Listas!$B$8:$B$9)&lt;1,MAX(Listas!$B$8:$B$9)&gt;5,Listas!$B$9&lt;Listas!$B$8),"REVISAR FAIXAS",IF(A5="","",IF(NOT(ISNUMBER(I5)),"REVISAR AVALIAÇÃO",IF($A5="","",IF(AND($I5&gt;=Listas!$B$9,$K5=0),"Pronto agora",IF($I5&gt;=Listas!$B$8,"Pronto em 6 meses",IF($I5&gt;0,"Pronto em 12 meses","Reavaliar"))))))))))</x:f>
        <x:v>Pronto agora</x:v>
      </x:c>
      <x:c r="O5" s="42" t="str">
        <x:f>IF(A5="","",IF(OR(NOT(ISNUMBER(Listas!$B$10)),Listas!$B$10&lt;(-4),Listas!$B$10&gt;0),"REVISAR GAP",IF(A5="","",IF(OR(COUNT(Listas!$B$8:$B$9)&lt;&gt;2,MIN(Listas!$B$8:$B$9)&lt;1,MAX(Listas!$B$8:$B$9)&gt;5,Listas!$B$9&lt;Listas!$B$8),"REVISAR FAIXAS",IF(A5="","",IF(COUNTIFS(PDI!$B$5:$B$204,A5,PDI!$N$5:$N$204,"REVISAR DADOS")&gt;0,"REVISAR PDI",IF(A5="","",IF(NOT(ISNUMBER(I5)),"REVISAR AVALIAÇÃO",IF($A5="","",IF($M5&gt;0,"COBRAR PDI",IF($K5&gt;0,"PRIORIZAR GAPS",IF($I5&gt;=Listas!$B$9,"RECONHECER / SUCESSÃO",IF($I5&gt;=Listas!$B$8,"MANTER E DESENVOLVER","PDI PRIORITÁRIO")))))))))))))</x:f>
        <x:v>RECONHECER / SUCESSÃO</x:v>
      </x:c>
      <x:c r="P5" s="1"/>
      <x:c r="Q5" s="1"/>
      <x:c r="R5" s="1"/>
      <x:c r="S5" s="1"/>
      <x:c r="T5" s="1"/>
      <x:c r="U5" s="1"/>
      <x:c r="V5" s="1"/>
      <x:c r="W5" s="1"/>
    </x:row>
    <x:row r="6">
      <x:c r="A6" s="30" t="str">
        <x:v>C-002</x:v>
      </x:c>
      <x:c r="B6" s="30" t="str">
        <x:v>Rafael Lima</x:v>
      </x:c>
      <x:c r="C6" s="30" t="str">
        <x:v>Operações</x:v>
      </x:c>
      <x:c r="D6" s="30" t="str">
        <x:v>Analista sênior</x:v>
      </x:c>
      <x:c r="E6" s="30" t="str">
        <x:v>Luciana Melo</x:v>
      </x:c>
      <x:c r="F6" s="36" t="n">
        <x:v>44781</x:v>
      </x:c>
      <x:c r="G6" s="41" t="n">
        <x:f>IF(A6="","",IF(COUNTIF($A$5:$A$104,A6)&lt;&gt;1,"REVISAR ID",IF(COUNTIFS(Avaliacoes!$B$5:$B$304,A6,Avaliacoes!$M$5:$M$304,"REVISAR")&gt;0,"REVISAR DADOS",IF(SUMIFS(Avaliacoes!$O$5:$O$304,Avaliacoes!$B$5:$B$304,A6,Avaliacoes!$C$5:$C$304,"Competência")=0,"n.a.",SUMIFS(Avaliacoes!$N$5:$N$304,Avaliacoes!$B$5:$B$304,A6,Avaliacoes!$C$5:$C$304,"Competência")/SUMIFS(Avaliacoes!$O$5:$O$304,Avaliacoes!$B$5:$B$304,A6,Avaliacoes!$C$5:$C$304,"Competência")))))</x:f>
        <x:v>3.55</x:v>
      </x:c>
      <x:c r="H6" s="41" t="n">
        <x:f>IF(A6="","",IF(COUNTIF($A$5:$A$104,A6)&lt;&gt;1,"REVISAR ID",IF(COUNTIFS(Avaliacoes!$B$5:$B$304,A6,Avaliacoes!$M$5:$M$304,"REVISAR")&gt;0,"REVISAR DADOS",IF(SUMIFS(Avaliacoes!$O$5:$O$304,Avaliacoes!$B$5:$B$304,A6,Avaliacoes!$C$5:$C$304,"Meta")=0,"n.a.",SUMIFS(Avaliacoes!$N$5:$N$304,Avaliacoes!$B$5:$B$304,A6,Avaliacoes!$C$5:$C$304,"Meta")/SUMIFS(Avaliacoes!$O$5:$O$304,Avaliacoes!$B$5:$B$304,A6,Avaliacoes!$C$5:$C$304,"Meta")))))</x:f>
        <x:v>3.5</x:v>
      </x:c>
      <x:c r="I6" s="41" t="n">
        <x:f>IF(A6="","",IF(OR(COUNT(Listas!$B$6:$B$7)&lt;&gt;2,MIN(Listas!$B$6:$B$7)&lt;0,ABS(SUM(Listas!$B$6:$B$7)-1)&gt;0.000001),"REVISAR PESOS",IF(OR(AND(Listas!$B$6&gt;0,NOT(ISNUMBER(G6))),AND(Listas!$B$7&gt;0,NOT(ISNUMBER(H6)))),"AVALIAÇÃO INCOMPLETA",IF(Listas!$B$6=0,0,G6*Listas!$B$6)+IF(Listas!$B$7=0,0,H6*Listas!$B$7))))</x:f>
        <x:v>3.5300000000000002</x:v>
      </x:c>
      <x:c r="J6" s="42" t="str">
        <x:f>IF(A6="","",IF(OR(COUNT(Listas!$B$8:$B$9)&lt;&gt;2,MIN(Listas!$B$8:$B$9)&lt;1,MAX(Listas!$B$8:$B$9)&gt;5,Listas!$B$9&lt;Listas!$B$8),"REVISAR FAIXAS",IF(A6="","",IF(NOT(ISNUMBER(I6)),"REVISAR AVALIAÇÃO",IF($A6="","",IF($I6&gt;=Listas!$B$9,"ALTO DESEMPENHO",IF($I6&gt;=Listas!$B$8,"DESEMPENHO ESPERADO","DESENVOLVIMENTO NECESSÁRIO")))))))</x:f>
        <x:v>DESEMPENHO ESPERADO</x:v>
      </x:c>
      <x:c r="K6" s="42" t="n">
        <x:f>IF(A6="","",IF(OR(NOT(ISNUMBER(Listas!$B$10)),Listas!$B$10&lt;(-4),Listas!$B$10&gt;0),"n.a.",COUNTIFS(Avaliacoes!$B$5:$B$304,A6,Avaliacoes!$M$5:$M$304,"OK",Avaliacoes!$J$5:$J$304,"&lt;="&amp;Listas!$B$10)))</x:f>
        <x:v>3</x:v>
      </x:c>
      <x:c r="L6" s="42" t="n">
        <x:f>IF(A6="","",COUNTIFS(PDI!$B$5:$B$204,A6,PDI!$N$5:$N$204,"ATRASADA")+COUNTIFS(PDI!$B$5:$B$204,A6,PDI!$N$5:$N$204,"VENCE EM BREVE")+COUNTIFS(PDI!$B$5:$B$204,A6,PDI!$N$5:$N$204,"NO PRAZO"))</x:f>
        <x:v>2</x:v>
      </x:c>
      <x:c r="M6" s="42" t="n">
        <x:f>IF($A6="","",COUNTIFS(PDI!$B$5:$B$204,$A6,PDI!$N$5:$N$204,"ATRASADA"))</x:f>
        <x:v>0</x:v>
      </x:c>
      <x:c r="N6" s="42" t="str">
        <x:f>IF(A6="","",IF(OR(NOT(ISNUMBER(Listas!$B$10)),Listas!$B$10&lt;(-4),Listas!$B$10&gt;0),"REVISAR GAP",IF(A6="","",IF(OR(COUNT(Listas!$B$8:$B$9)&lt;&gt;2,MIN(Listas!$B$8:$B$9)&lt;1,MAX(Listas!$B$8:$B$9)&gt;5,Listas!$B$9&lt;Listas!$B$8),"REVISAR FAIXAS",IF(A6="","",IF(NOT(ISNUMBER(I6)),"REVISAR AVALIAÇÃO",IF($A6="","",IF(AND($I6&gt;=Listas!$B$9,$K6=0),"Pronto agora",IF($I6&gt;=Listas!$B$8,"Pronto em 6 meses",IF($I6&gt;0,"Pronto em 12 meses","Reavaliar"))))))))))</x:f>
        <x:v>Pronto em 6 meses</x:v>
      </x:c>
      <x:c r="O6" s="42" t="str">
        <x:f>IF(A6="","",IF(OR(NOT(ISNUMBER(Listas!$B$10)),Listas!$B$10&lt;(-4),Listas!$B$10&gt;0),"REVISAR GAP",IF(A6="","",IF(OR(COUNT(Listas!$B$8:$B$9)&lt;&gt;2,MIN(Listas!$B$8:$B$9)&lt;1,MAX(Listas!$B$8:$B$9)&gt;5,Listas!$B$9&lt;Listas!$B$8),"REVISAR FAIXAS",IF(A6="","",IF(COUNTIFS(PDI!$B$5:$B$204,A6,PDI!$N$5:$N$204,"REVISAR DADOS")&gt;0,"REVISAR PDI",IF(A6="","",IF(NOT(ISNUMBER(I6)),"REVISAR AVALIAÇÃO",IF($A6="","",IF($M6&gt;0,"COBRAR PDI",IF($K6&gt;0,"PRIORIZAR GAPS",IF($I6&gt;=Listas!$B$9,"RECONHECER / SUCESSÃO",IF($I6&gt;=Listas!$B$8,"MANTER E DESENVOLVER","PDI PRIORITÁRIO")))))))))))))</x:f>
        <x:v>PRIORIZAR GAPS</x:v>
      </x:c>
      <x:c r="P6" s="1"/>
      <x:c r="Q6" s="1"/>
      <x:c r="R6" s="1"/>
      <x:c r="S6" s="1"/>
      <x:c r="T6" s="1"/>
      <x:c r="U6" s="1"/>
      <x:c r="V6" s="1"/>
      <x:c r="W6" s="1"/>
    </x:row>
    <x:row r="7">
      <x:c r="A7" s="30" t="str">
        <x:v>C-003</x:v>
      </x:c>
      <x:c r="B7" s="30" t="str">
        <x:v>Juliana Reis</x:v>
      </x:c>
      <x:c r="C7" s="30" t="str">
        <x:v>Financeiro</x:v>
      </x:c>
      <x:c r="D7" s="30" t="str">
        <x:v>Especialista financeiro</x:v>
      </x:c>
      <x:c r="E7" s="30" t="str">
        <x:v>Carlos Pinto</x:v>
      </x:c>
      <x:c r="F7" s="36" t="n">
        <x:v>43850</x:v>
      </x:c>
      <x:c r="G7" s="41" t="n">
        <x:f>IF(A7="","",IF(COUNTIF($A$5:$A$104,A7)&lt;&gt;1,"REVISAR ID",IF(COUNTIFS(Avaliacoes!$B$5:$B$304,A7,Avaliacoes!$M$5:$M$304,"REVISAR")&gt;0,"REVISAR DADOS",IF(SUMIFS(Avaliacoes!$O$5:$O$304,Avaliacoes!$B$5:$B$304,A7,Avaliacoes!$C$5:$C$304,"Competência")=0,"n.a.",SUMIFS(Avaliacoes!$N$5:$N$304,Avaliacoes!$B$5:$B$304,A7,Avaliacoes!$C$5:$C$304,"Competência")/SUMIFS(Avaliacoes!$O$5:$O$304,Avaliacoes!$B$5:$B$304,A7,Avaliacoes!$C$5:$C$304,"Competência")))))</x:f>
        <x:v>4.175000000000001</x:v>
      </x:c>
      <x:c r="H7" s="41" t="n">
        <x:f>IF(A7="","",IF(COUNTIF($A$5:$A$104,A7)&lt;&gt;1,"REVISAR ID",IF(COUNTIFS(Avaliacoes!$B$5:$B$304,A7,Avaliacoes!$M$5:$M$304,"REVISAR")&gt;0,"REVISAR DADOS",IF(SUMIFS(Avaliacoes!$O$5:$O$304,Avaliacoes!$B$5:$B$304,A7,Avaliacoes!$C$5:$C$304,"Meta")=0,"n.a.",SUMIFS(Avaliacoes!$N$5:$N$304,Avaliacoes!$B$5:$B$304,A7,Avaliacoes!$C$5:$C$304,"Meta")/SUMIFS(Avaliacoes!$O$5:$O$304,Avaliacoes!$B$5:$B$304,A7,Avaliacoes!$C$5:$C$304,"Meta")))))</x:f>
        <x:v>4.25</x:v>
      </x:c>
      <x:c r="I7" s="41" t="n">
        <x:f>IF(A7="","",IF(OR(COUNT(Listas!$B$6:$B$7)&lt;&gt;2,MIN(Listas!$B$6:$B$7)&lt;0,ABS(SUM(Listas!$B$6:$B$7)-1)&gt;0.000001),"REVISAR PESOS",IF(OR(AND(Listas!$B$6&gt;0,NOT(ISNUMBER(G7))),AND(Listas!$B$7&gt;0,NOT(ISNUMBER(H7)))),"AVALIAÇÃO INCOMPLETA",IF(Listas!$B$6=0,0,G7*Listas!$B$6)+IF(Listas!$B$7=0,0,H7*Listas!$B$7))))</x:f>
        <x:v>4.205</x:v>
      </x:c>
      <x:c r="J7" s="42" t="str">
        <x:f>IF(A7="","",IF(OR(COUNT(Listas!$B$8:$B$9)&lt;&gt;2,MIN(Listas!$B$8:$B$9)&lt;1,MAX(Listas!$B$8:$B$9)&gt;5,Listas!$B$9&lt;Listas!$B$8),"REVISAR FAIXAS",IF(A7="","",IF(NOT(ISNUMBER(I7)),"REVISAR AVALIAÇÃO",IF($A7="","",IF($I7&gt;=Listas!$B$9,"ALTO DESEMPENHO",IF($I7&gt;=Listas!$B$8,"DESEMPENHO ESPERADO","DESENVOLVIMENTO NECESSÁRIO")))))))</x:f>
        <x:v>DESEMPENHO ESPERADO</x:v>
      </x:c>
      <x:c r="K7" s="42" t="n">
        <x:f>IF(A7="","",IF(OR(NOT(ISNUMBER(Listas!$B$10)),Listas!$B$10&lt;(-4),Listas!$B$10&gt;0),"n.a.",COUNTIFS(Avaliacoes!$B$5:$B$304,A7,Avaliacoes!$M$5:$M$304,"OK",Avaliacoes!$J$5:$J$304,"&lt;="&amp;Listas!$B$10)))</x:f>
        <x:v>0</x:v>
      </x:c>
      <x:c r="L7" s="42" t="n">
        <x:f>IF(A7="","",COUNTIFS(PDI!$B$5:$B$204,A7,PDI!$N$5:$N$204,"ATRASADA")+COUNTIFS(PDI!$B$5:$B$204,A7,PDI!$N$5:$N$204,"VENCE EM BREVE")+COUNTIFS(PDI!$B$5:$B$204,A7,PDI!$N$5:$N$204,"NO PRAZO"))</x:f>
        <x:v>0</x:v>
      </x:c>
      <x:c r="M7" s="42" t="n">
        <x:f>IF($A7="","",COUNTIFS(PDI!$B$5:$B$204,$A7,PDI!$N$5:$N$204,"ATRASADA"))</x:f>
        <x:v>0</x:v>
      </x:c>
      <x:c r="N7" s="42" t="str">
        <x:f>IF(A7="","",IF(OR(NOT(ISNUMBER(Listas!$B$10)),Listas!$B$10&lt;(-4),Listas!$B$10&gt;0),"REVISAR GAP",IF(A7="","",IF(OR(COUNT(Listas!$B$8:$B$9)&lt;&gt;2,MIN(Listas!$B$8:$B$9)&lt;1,MAX(Listas!$B$8:$B$9)&gt;5,Listas!$B$9&lt;Listas!$B$8),"REVISAR FAIXAS",IF(A7="","",IF(NOT(ISNUMBER(I7)),"REVISAR AVALIAÇÃO",IF($A7="","",IF(AND($I7&gt;=Listas!$B$9,$K7=0),"Pronto agora",IF($I7&gt;=Listas!$B$8,"Pronto em 6 meses",IF($I7&gt;0,"Pronto em 12 meses","Reavaliar"))))))))))</x:f>
        <x:v>Pronto em 6 meses</x:v>
      </x:c>
      <x:c r="O7" s="42" t="str">
        <x:f>IF(A7="","",IF(OR(NOT(ISNUMBER(Listas!$B$10)),Listas!$B$10&lt;(-4),Listas!$B$10&gt;0),"REVISAR GAP",IF(A7="","",IF(OR(COUNT(Listas!$B$8:$B$9)&lt;&gt;2,MIN(Listas!$B$8:$B$9)&lt;1,MAX(Listas!$B$8:$B$9)&gt;5,Listas!$B$9&lt;Listas!$B$8),"REVISAR FAIXAS",IF(A7="","",IF(COUNTIFS(PDI!$B$5:$B$204,A7,PDI!$N$5:$N$204,"REVISAR DADOS")&gt;0,"REVISAR PDI",IF(A7="","",IF(NOT(ISNUMBER(I7)),"REVISAR AVALIAÇÃO",IF($A7="","",IF($M7&gt;0,"COBRAR PDI",IF($K7&gt;0,"PRIORIZAR GAPS",IF($I7&gt;=Listas!$B$9,"RECONHECER / SUCESSÃO",IF($I7&gt;=Listas!$B$8,"MANTER E DESENVOLVER","PDI PRIORITÁRIO")))))))))))))</x:f>
        <x:v>MANTER E DESENVOLVER</x:v>
      </x:c>
      <x:c r="P7" s="1"/>
      <x:c r="Q7" s="1"/>
      <x:c r="R7" s="1"/>
      <x:c r="S7" s="1"/>
      <x:c r="T7" s="1"/>
      <x:c r="U7" s="1"/>
      <x:c r="V7" s="1"/>
      <x:c r="W7" s="1"/>
    </x:row>
    <x:row r="8">
      <x:c r="A8" s="30" t="str">
        <x:v>C-004</x:v>
      </x:c>
      <x:c r="B8" s="30" t="str">
        <x:v>Pedro Alves</x:v>
      </x:c>
      <x:c r="C8" s="30" t="str">
        <x:v>Tecnologia</x:v>
      </x:c>
      <x:c r="D8" s="30" t="str">
        <x:v>Desenvolvedor pleno</x:v>
      </x:c>
      <x:c r="E8" s="30" t="str">
        <x:v>Sérgio Dias</x:v>
      </x:c>
      <x:c r="F8" s="36" t="n">
        <x:v>45383</x:v>
      </x:c>
      <x:c r="G8" s="41" t="n">
        <x:f>IF(A8="","",IF(COUNTIF($A$5:$A$104,A8)&lt;&gt;1,"REVISAR ID",IF(COUNTIFS(Avaliacoes!$B$5:$B$304,A8,Avaliacoes!$M$5:$M$304,"REVISAR")&gt;0,"REVISAR DADOS",IF(SUMIFS(Avaliacoes!$O$5:$O$304,Avaliacoes!$B$5:$B$304,A8,Avaliacoes!$C$5:$C$304,"Competência")=0,"n.a.",SUMIFS(Avaliacoes!$N$5:$N$304,Avaliacoes!$B$5:$B$304,A8,Avaliacoes!$C$5:$C$304,"Competência")/SUMIFS(Avaliacoes!$O$5:$O$304,Avaliacoes!$B$5:$B$304,A8,Avaliacoes!$C$5:$C$304,"Competência")))))</x:f>
        <x:v>3.05</x:v>
      </x:c>
      <x:c r="H8" s="41" t="n">
        <x:f>IF(A8="","",IF(COUNTIF($A$5:$A$104,A8)&lt;&gt;1,"REVISAR ID",IF(COUNTIFS(Avaliacoes!$B$5:$B$304,A8,Avaliacoes!$M$5:$M$304,"REVISAR")&gt;0,"REVISAR DADOS",IF(SUMIFS(Avaliacoes!$O$5:$O$304,Avaliacoes!$B$5:$B$304,A8,Avaliacoes!$C$5:$C$304,"Meta")=0,"n.a.",SUMIFS(Avaliacoes!$N$5:$N$304,Avaliacoes!$B$5:$B$304,A8,Avaliacoes!$C$5:$C$304,"Meta")/SUMIFS(Avaliacoes!$O$5:$O$304,Avaliacoes!$B$5:$B$304,A8,Avaliacoes!$C$5:$C$304,"Meta")))))</x:f>
        <x:v>3.05</x:v>
      </x:c>
      <x:c r="I8" s="41" t="n">
        <x:f>IF(A8="","",IF(OR(COUNT(Listas!$B$6:$B$7)&lt;&gt;2,MIN(Listas!$B$6:$B$7)&lt;0,ABS(SUM(Listas!$B$6:$B$7)-1)&gt;0.000001),"REVISAR PESOS",IF(OR(AND(Listas!$B$6&gt;0,NOT(ISNUMBER(G8))),AND(Listas!$B$7&gt;0,NOT(ISNUMBER(H8)))),"AVALIAÇÃO INCOMPLETA",IF(Listas!$B$6=0,0,G8*Listas!$B$6)+IF(Listas!$B$7=0,0,H8*Listas!$B$7))))</x:f>
        <x:v>3.05</x:v>
      </x:c>
      <x:c r="J8" s="42" t="str">
        <x:f>IF(A8="","",IF(OR(COUNT(Listas!$B$8:$B$9)&lt;&gt;2,MIN(Listas!$B$8:$B$9)&lt;1,MAX(Listas!$B$8:$B$9)&gt;5,Listas!$B$9&lt;Listas!$B$8),"REVISAR FAIXAS",IF(A8="","",IF(NOT(ISNUMBER(I8)),"REVISAR AVALIAÇÃO",IF($A8="","",IF($I8&gt;=Listas!$B$9,"ALTO DESEMPENHO",IF($I8&gt;=Listas!$B$8,"DESEMPENHO ESPERADO","DESENVOLVIMENTO NECESSÁRIO")))))))</x:f>
        <x:v>DESENVOLVIMENTO NECESSÁRIO</x:v>
      </x:c>
      <x:c r="K8" s="42" t="n">
        <x:f>IF(A8="","",IF(OR(NOT(ISNUMBER(Listas!$B$10)),Listas!$B$10&lt;(-4),Listas!$B$10&gt;0),"n.a.",COUNTIFS(Avaliacoes!$B$5:$B$304,A8,Avaliacoes!$M$5:$M$304,"OK",Avaliacoes!$J$5:$J$304,"&lt;="&amp;Listas!$B$10)))</x:f>
        <x:v>6</x:v>
      </x:c>
      <x:c r="L8" s="42" t="n">
        <x:f>IF(A8="","",COUNTIFS(PDI!$B$5:$B$204,A8,PDI!$N$5:$N$204,"ATRASADA")+COUNTIFS(PDI!$B$5:$B$204,A8,PDI!$N$5:$N$204,"VENCE EM BREVE")+COUNTIFS(PDI!$B$5:$B$204,A8,PDI!$N$5:$N$204,"NO PRAZO"))</x:f>
        <x:v>3</x:v>
      </x:c>
      <x:c r="M8" s="42" t="n">
        <x:f>IF($A8="","",COUNTIFS(PDI!$B$5:$B$204,$A8,PDI!$N$5:$N$204,"ATRASADA"))</x:f>
        <x:v>1</x:v>
      </x:c>
      <x:c r="N8" s="42" t="str">
        <x:f>IF(A8="","",IF(OR(NOT(ISNUMBER(Listas!$B$10)),Listas!$B$10&lt;(-4),Listas!$B$10&gt;0),"REVISAR GAP",IF(A8="","",IF(OR(COUNT(Listas!$B$8:$B$9)&lt;&gt;2,MIN(Listas!$B$8:$B$9)&lt;1,MAX(Listas!$B$8:$B$9)&gt;5,Listas!$B$9&lt;Listas!$B$8),"REVISAR FAIXAS",IF(A8="","",IF(NOT(ISNUMBER(I8)),"REVISAR AVALIAÇÃO",IF($A8="","",IF(AND($I8&gt;=Listas!$B$9,$K8=0),"Pronto agora",IF($I8&gt;=Listas!$B$8,"Pronto em 6 meses",IF($I8&gt;0,"Pronto em 12 meses","Reavaliar"))))))))))</x:f>
        <x:v>Pronto em 12 meses</x:v>
      </x:c>
      <x:c r="O8" s="42" t="str">
        <x:f>IF(A8="","",IF(OR(NOT(ISNUMBER(Listas!$B$10)),Listas!$B$10&lt;(-4),Listas!$B$10&gt;0),"REVISAR GAP",IF(A8="","",IF(OR(COUNT(Listas!$B$8:$B$9)&lt;&gt;2,MIN(Listas!$B$8:$B$9)&lt;1,MAX(Listas!$B$8:$B$9)&gt;5,Listas!$B$9&lt;Listas!$B$8),"REVISAR FAIXAS",IF(A8="","",IF(COUNTIFS(PDI!$B$5:$B$204,A8,PDI!$N$5:$N$204,"REVISAR DADOS")&gt;0,"REVISAR PDI",IF(A8="","",IF(NOT(ISNUMBER(I8)),"REVISAR AVALIAÇÃO",IF($A8="","",IF($M8&gt;0,"COBRAR PDI",IF($K8&gt;0,"PRIORIZAR GAPS",IF($I8&gt;=Listas!$B$9,"RECONHECER / SUCESSÃO",IF($I8&gt;=Listas!$B$8,"MANTER E DESENVOLVER","PDI PRIORITÁRIO")))))))))))))</x:f>
        <x:v>COBRAR PDI</x:v>
      </x:c>
      <x:c r="P8" s="1"/>
      <x:c r="Q8" s="1"/>
      <x:c r="R8" s="1"/>
      <x:c r="S8" s="1"/>
      <x:c r="T8" s="1"/>
      <x:c r="U8" s="1"/>
      <x:c r="V8" s="1"/>
      <x:c r="W8" s="1"/>
    </x:row>
    <x:row r="9">
      <x:c r="A9" s="30" t="str">
        <x:v>C-005</x:v>
      </x:c>
      <x:c r="B9" s="30" t="str">
        <x:v>Camila Souza</x:v>
      </x:c>
      <x:c r="C9" s="30" t="str">
        <x:v>RH</x:v>
      </x:c>
      <x:c r="D9" s="30" t="str">
        <x:v>Business partner</x:v>
      </x:c>
      <x:c r="E9" s="30" t="str">
        <x:v>Helena Prado</x:v>
      </x:c>
      <x:c r="F9" s="36" t="n">
        <x:v>43752</x:v>
      </x:c>
      <x:c r="G9" s="41" t="n">
        <x:f>IF(A9="","",IF(COUNTIF($A$5:$A$104,A9)&lt;&gt;1,"REVISAR ID",IF(COUNTIFS(Avaliacoes!$B$5:$B$304,A9,Avaliacoes!$M$5:$M$304,"REVISAR")&gt;0,"REVISAR DADOS",IF(SUMIFS(Avaliacoes!$O$5:$O$304,Avaliacoes!$B$5:$B$304,A9,Avaliacoes!$C$5:$C$304,"Competência")=0,"n.a.",SUMIFS(Avaliacoes!$N$5:$N$304,Avaliacoes!$B$5:$B$304,A9,Avaliacoes!$C$5:$C$304,"Competência")/SUMIFS(Avaliacoes!$O$5:$O$304,Avaliacoes!$B$5:$B$304,A9,Avaliacoes!$C$5:$C$304,"Competência")))))</x:f>
        <x:v>4.449999999999999</x:v>
      </x:c>
      <x:c r="H9" s="41" t="n">
        <x:f>IF(A9="","",IF(COUNTIF($A$5:$A$104,A9)&lt;&gt;1,"REVISAR ID",IF(COUNTIFS(Avaliacoes!$B$5:$B$304,A9,Avaliacoes!$M$5:$M$304,"REVISAR")&gt;0,"REVISAR DADOS",IF(SUMIFS(Avaliacoes!$O$5:$O$304,Avaliacoes!$B$5:$B$304,A9,Avaliacoes!$C$5:$C$304,"Meta")=0,"n.a.",SUMIFS(Avaliacoes!$N$5:$N$304,Avaliacoes!$B$5:$B$304,A9,Avaliacoes!$C$5:$C$304,"Meta")/SUMIFS(Avaliacoes!$O$5:$O$304,Avaliacoes!$B$5:$B$304,A9,Avaliacoes!$C$5:$C$304,"Meta")))))</x:f>
        <x:v>4.3</x:v>
      </x:c>
      <x:c r="I9" s="41" t="n">
        <x:f>IF(A9="","",IF(OR(COUNT(Listas!$B$6:$B$7)&lt;&gt;2,MIN(Listas!$B$6:$B$7)&lt;0,ABS(SUM(Listas!$B$6:$B$7)-1)&gt;0.000001),"REVISAR PESOS",IF(OR(AND(Listas!$B$6&gt;0,NOT(ISNUMBER(G9))),AND(Listas!$B$7&gt;0,NOT(ISNUMBER(H9)))),"AVALIAÇÃO INCOMPLETA",IF(Listas!$B$6=0,0,G9*Listas!$B$6)+IF(Listas!$B$7=0,0,H9*Listas!$B$7))))</x:f>
        <x:v>4.39</x:v>
      </x:c>
      <x:c r="J9" s="42" t="str">
        <x:f>IF(A9="","",IF(OR(COUNT(Listas!$B$8:$B$9)&lt;&gt;2,MIN(Listas!$B$8:$B$9)&lt;1,MAX(Listas!$B$8:$B$9)&gt;5,Listas!$B$9&lt;Listas!$B$8),"REVISAR FAIXAS",IF(A9="","",IF(NOT(ISNUMBER(I9)),"REVISAR AVALIAÇÃO",IF($A9="","",IF($I9&gt;=Listas!$B$9,"ALTO DESEMPENHO",IF($I9&gt;=Listas!$B$8,"DESEMPENHO ESPERADO","DESENVOLVIMENTO NECESSÁRIO")))))))</x:f>
        <x:v>ALTO DESEMPENHO</x:v>
      </x:c>
      <x:c r="K9" s="42" t="n">
        <x:f>IF(A9="","",IF(OR(NOT(ISNUMBER(Listas!$B$10)),Listas!$B$10&lt;(-4),Listas!$B$10&gt;0),"n.a.",COUNTIFS(Avaliacoes!$B$5:$B$304,A9,Avaliacoes!$M$5:$M$304,"OK",Avaliacoes!$J$5:$J$304,"&lt;="&amp;Listas!$B$10)))</x:f>
        <x:v>0</x:v>
      </x:c>
      <x:c r="L9" s="42" t="n">
        <x:f>IF(A9="","",COUNTIFS(PDI!$B$5:$B$204,A9,PDI!$N$5:$N$204,"ATRASADA")+COUNTIFS(PDI!$B$5:$B$204,A9,PDI!$N$5:$N$204,"VENCE EM BREVE")+COUNTIFS(PDI!$B$5:$B$204,A9,PDI!$N$5:$N$204,"NO PRAZO"))</x:f>
        <x:v>0</x:v>
      </x:c>
      <x:c r="M9" s="42" t="n">
        <x:f>IF($A9="","",COUNTIFS(PDI!$B$5:$B$204,$A9,PDI!$N$5:$N$204,"ATRASADA"))</x:f>
        <x:v>0</x:v>
      </x:c>
      <x:c r="N9" s="42" t="str">
        <x:f>IF(A9="","",IF(OR(NOT(ISNUMBER(Listas!$B$10)),Listas!$B$10&lt;(-4),Listas!$B$10&gt;0),"REVISAR GAP",IF(A9="","",IF(OR(COUNT(Listas!$B$8:$B$9)&lt;&gt;2,MIN(Listas!$B$8:$B$9)&lt;1,MAX(Listas!$B$8:$B$9)&gt;5,Listas!$B$9&lt;Listas!$B$8),"REVISAR FAIXAS",IF(A9="","",IF(NOT(ISNUMBER(I9)),"REVISAR AVALIAÇÃO",IF($A9="","",IF(AND($I9&gt;=Listas!$B$9,$K9=0),"Pronto agora",IF($I9&gt;=Listas!$B$8,"Pronto em 6 meses",IF($I9&gt;0,"Pronto em 12 meses","Reavaliar"))))))))))</x:f>
        <x:v>Pronto agora</x:v>
      </x:c>
      <x:c r="O9" s="42" t="str">
        <x:f>IF(A9="","",IF(OR(NOT(ISNUMBER(Listas!$B$10)),Listas!$B$10&lt;(-4),Listas!$B$10&gt;0),"REVISAR GAP",IF(A9="","",IF(OR(COUNT(Listas!$B$8:$B$9)&lt;&gt;2,MIN(Listas!$B$8:$B$9)&lt;1,MAX(Listas!$B$8:$B$9)&gt;5,Listas!$B$9&lt;Listas!$B$8),"REVISAR FAIXAS",IF(A9="","",IF(COUNTIFS(PDI!$B$5:$B$204,A9,PDI!$N$5:$N$204,"REVISAR DADOS")&gt;0,"REVISAR PDI",IF(A9="","",IF(NOT(ISNUMBER(I9)),"REVISAR AVALIAÇÃO",IF($A9="","",IF($M9&gt;0,"COBRAR PDI",IF($K9&gt;0,"PRIORIZAR GAPS",IF($I9&gt;=Listas!$B$9,"RECONHECER / SUCESSÃO",IF($I9&gt;=Listas!$B$8,"MANTER E DESENVOLVER","PDI PRIORITÁRIO")))))))))))))</x:f>
        <x:v>RECONHECER / SUCESSÃO</x:v>
      </x:c>
      <x:c r="P9" s="1"/>
      <x:c r="Q9" s="1"/>
      <x:c r="R9" s="1"/>
      <x:c r="S9" s="1"/>
      <x:c r="T9" s="1"/>
      <x:c r="U9" s="1"/>
      <x:c r="V9" s="1"/>
      <x:c r="W9" s="1"/>
    </x:row>
    <x:row r="10">
      <x:c r="A10" s="30" t="str">
        <x:v>C-006</x:v>
      </x:c>
      <x:c r="B10" s="30" t="str">
        <x:v>Diego Rocha</x:v>
      </x:c>
      <x:c r="C10" s="30" t="str">
        <x:v>Marketing</x:v>
      </x:c>
      <x:c r="D10" s="30" t="str">
        <x:v>Analista de marketing</x:v>
      </x:c>
      <x:c r="E10" s="30" t="str">
        <x:v>Fernanda Luz</x:v>
      </x:c>
      <x:c r="F10" s="36" t="n">
        <x:v>44963</x:v>
      </x:c>
      <x:c r="G10" s="41" t="n">
        <x:f>IF(A10="","",IF(COUNTIF($A$5:$A$104,A10)&lt;&gt;1,"REVISAR ID",IF(COUNTIFS(Avaliacoes!$B$5:$B$304,A10,Avaliacoes!$M$5:$M$304,"REVISAR")&gt;0,"REVISAR DADOS",IF(SUMIFS(Avaliacoes!$O$5:$O$304,Avaliacoes!$B$5:$B$304,A10,Avaliacoes!$C$5:$C$304,"Competência")=0,"n.a.",SUMIFS(Avaliacoes!$N$5:$N$304,Avaliacoes!$B$5:$B$304,A10,Avaliacoes!$C$5:$C$304,"Competência")/SUMIFS(Avaliacoes!$O$5:$O$304,Avaliacoes!$B$5:$B$304,A10,Avaliacoes!$C$5:$C$304,"Competência")))))</x:f>
        <x:v>3.8</x:v>
      </x:c>
      <x:c r="H10" s="41" t="n">
        <x:f>IF(A10="","",IF(COUNTIF($A$5:$A$104,A10)&lt;&gt;1,"REVISAR ID",IF(COUNTIFS(Avaliacoes!$B$5:$B$304,A10,Avaliacoes!$M$5:$M$304,"REVISAR")&gt;0,"REVISAR DADOS",IF(SUMIFS(Avaliacoes!$O$5:$O$304,Avaliacoes!$B$5:$B$304,A10,Avaliacoes!$C$5:$C$304,"Meta")=0,"n.a.",SUMIFS(Avaliacoes!$N$5:$N$304,Avaliacoes!$B$5:$B$304,A10,Avaliacoes!$C$5:$C$304,"Meta")/SUMIFS(Avaliacoes!$O$5:$O$304,Avaliacoes!$B$5:$B$304,A10,Avaliacoes!$C$5:$C$304,"Meta")))))</x:f>
        <x:v>3.75</x:v>
      </x:c>
      <x:c r="I10" s="41" t="n">
        <x:f>IF(A10="","",IF(OR(COUNT(Listas!$B$6:$B$7)&lt;&gt;2,MIN(Listas!$B$6:$B$7)&lt;0,ABS(SUM(Listas!$B$6:$B$7)-1)&gt;0.000001),"REVISAR PESOS",IF(OR(AND(Listas!$B$6&gt;0,NOT(ISNUMBER(G10))),AND(Listas!$B$7&gt;0,NOT(ISNUMBER(H10)))),"AVALIAÇÃO INCOMPLETA",IF(Listas!$B$6=0,0,G10*Listas!$B$6)+IF(Listas!$B$7=0,0,H10*Listas!$B$7))))</x:f>
        <x:v>3.78</x:v>
      </x:c>
      <x:c r="J10" s="42" t="str">
        <x:f>IF(A10="","",IF(OR(COUNT(Listas!$B$8:$B$9)&lt;&gt;2,MIN(Listas!$B$8:$B$9)&lt;1,MAX(Listas!$B$8:$B$9)&gt;5,Listas!$B$9&lt;Listas!$B$8),"REVISAR FAIXAS",IF(A10="","",IF(NOT(ISNUMBER(I10)),"REVISAR AVALIAÇÃO",IF($A10="","",IF($I10&gt;=Listas!$B$9,"ALTO DESEMPENHO",IF($I10&gt;=Listas!$B$8,"DESEMPENHO ESPERADO","DESENVOLVIMENTO NECESSÁRIO")))))))</x:f>
        <x:v>DESEMPENHO ESPERADO</x:v>
      </x:c>
      <x:c r="K10" s="42" t="n">
        <x:f>IF(A10="","",IF(OR(NOT(ISNUMBER(Listas!$B$10)),Listas!$B$10&lt;(-4),Listas!$B$10&gt;0),"n.a.",COUNTIFS(Avaliacoes!$B$5:$B$304,A10,Avaliacoes!$M$5:$M$304,"OK",Avaliacoes!$J$5:$J$304,"&lt;="&amp;Listas!$B$10)))</x:f>
        <x:v>0</x:v>
      </x:c>
      <x:c r="L10" s="42" t="n">
        <x:f>IF(A10="","",COUNTIFS(PDI!$B$5:$B$204,A10,PDI!$N$5:$N$204,"ATRASADA")+COUNTIFS(PDI!$B$5:$B$204,A10,PDI!$N$5:$N$204,"VENCE EM BREVE")+COUNTIFS(PDI!$B$5:$B$204,A10,PDI!$N$5:$N$204,"NO PRAZO"))</x:f>
        <x:v>1</x:v>
      </x:c>
      <x:c r="M10" s="42" t="n">
        <x:f>IF($A10="","",COUNTIFS(PDI!$B$5:$B$204,$A10,PDI!$N$5:$N$204,"ATRASADA"))</x:f>
        <x:v>0</x:v>
      </x:c>
      <x:c r="N10" s="42" t="str">
        <x:f>IF(A10="","",IF(OR(NOT(ISNUMBER(Listas!$B$10)),Listas!$B$10&lt;(-4),Listas!$B$10&gt;0),"REVISAR GAP",IF(A10="","",IF(OR(COUNT(Listas!$B$8:$B$9)&lt;&gt;2,MIN(Listas!$B$8:$B$9)&lt;1,MAX(Listas!$B$8:$B$9)&gt;5,Listas!$B$9&lt;Listas!$B$8),"REVISAR FAIXAS",IF(A10="","",IF(NOT(ISNUMBER(I10)),"REVISAR AVALIAÇÃO",IF($A10="","",IF(AND($I10&gt;=Listas!$B$9,$K10=0),"Pronto agora",IF($I10&gt;=Listas!$B$8,"Pronto em 6 meses",IF($I10&gt;0,"Pronto em 12 meses","Reavaliar"))))))))))</x:f>
        <x:v>Pronto em 6 meses</x:v>
      </x:c>
      <x:c r="O10" s="42" t="str">
        <x:f>IF(A10="","",IF(OR(NOT(ISNUMBER(Listas!$B$10)),Listas!$B$10&lt;(-4),Listas!$B$10&gt;0),"REVISAR GAP",IF(A10="","",IF(OR(COUNT(Listas!$B$8:$B$9)&lt;&gt;2,MIN(Listas!$B$8:$B$9)&lt;1,MAX(Listas!$B$8:$B$9)&gt;5,Listas!$B$9&lt;Listas!$B$8),"REVISAR FAIXAS",IF(A10="","",IF(COUNTIFS(PDI!$B$5:$B$204,A10,PDI!$N$5:$N$204,"REVISAR DADOS")&gt;0,"REVISAR PDI",IF(A10="","",IF(NOT(ISNUMBER(I10)),"REVISAR AVALIAÇÃO",IF($A10="","",IF($M10&gt;0,"COBRAR PDI",IF($K10&gt;0,"PRIORIZAR GAPS",IF($I10&gt;=Listas!$B$9,"RECONHECER / SUCESSÃO",IF($I10&gt;=Listas!$B$8,"MANTER E DESENVOLVER","PDI PRIORITÁRIO")))))))))))))</x:f>
        <x:v>MANTER E DESENVOLVER</x:v>
      </x:c>
      <x:c r="P10" s="1"/>
      <x:c r="Q10" s="1"/>
      <x:c r="R10" s="1"/>
      <x:c r="S10" s="1"/>
      <x:c r="T10" s="1"/>
      <x:c r="U10" s="1"/>
      <x:c r="V10" s="1"/>
      <x:c r="W10" s="1"/>
    </x:row>
    <x:row r="11">
      <x:c r="A11" s="30"/>
      <x:c r="B11" s="30"/>
      <x:c r="C11" s="30"/>
      <x:c r="D11" s="30"/>
      <x:c r="E11" s="30"/>
      <x:c r="F11" s="36"/>
      <x:c r="G11" s="41" t="str">
        <x:f>IF(A11="","",IF(COUNTIF($A$5:$A$104,A11)&lt;&gt;1,"REVISAR ID",IF(COUNTIFS(Avaliacoes!$B$5:$B$304,A11,Avaliacoes!$M$5:$M$304,"REVISAR")&gt;0,"REVISAR DADOS",IF(SUMIFS(Avaliacoes!$O$5:$O$304,Avaliacoes!$B$5:$B$304,A11,Avaliacoes!$C$5:$C$304,"Competência")=0,"n.a.",SUMIFS(Avaliacoes!$N$5:$N$304,Avaliacoes!$B$5:$B$304,A11,Avaliacoes!$C$5:$C$304,"Competência")/SUMIFS(Avaliacoes!$O$5:$O$304,Avaliacoes!$B$5:$B$304,A11,Avaliacoes!$C$5:$C$304,"Competência")))))</x:f>
      </x:c>
      <x:c r="H11" s="41" t="str">
        <x:f>IF(A11="","",IF(COUNTIF($A$5:$A$104,A11)&lt;&gt;1,"REVISAR ID",IF(COUNTIFS(Avaliacoes!$B$5:$B$304,A11,Avaliacoes!$M$5:$M$304,"REVISAR")&gt;0,"REVISAR DADOS",IF(SUMIFS(Avaliacoes!$O$5:$O$304,Avaliacoes!$B$5:$B$304,A11,Avaliacoes!$C$5:$C$304,"Meta")=0,"n.a.",SUMIFS(Avaliacoes!$N$5:$N$304,Avaliacoes!$B$5:$B$304,A11,Avaliacoes!$C$5:$C$304,"Meta")/SUMIFS(Avaliacoes!$O$5:$O$304,Avaliacoes!$B$5:$B$304,A11,Avaliacoes!$C$5:$C$304,"Meta")))))</x:f>
      </x:c>
      <x:c r="I11" s="41" t="str">
        <x:f>IF(A11="","",IF(OR(COUNT(Listas!$B$6:$B$7)&lt;&gt;2,MIN(Listas!$B$6:$B$7)&lt;0,ABS(SUM(Listas!$B$6:$B$7)-1)&gt;0.000001),"REVISAR PESOS",IF(OR(AND(Listas!$B$6&gt;0,NOT(ISNUMBER(G11))),AND(Listas!$B$7&gt;0,NOT(ISNUMBER(H11)))),"AVALIAÇÃO INCOMPLETA",IF(Listas!$B$6=0,0,G11*Listas!$B$6)+IF(Listas!$B$7=0,0,H11*Listas!$B$7))))</x:f>
      </x:c>
      <x:c r="J11" s="42" t="str">
        <x:f>IF(A11="","",IF(OR(COUNT(Listas!$B$8:$B$9)&lt;&gt;2,MIN(Listas!$B$8:$B$9)&lt;1,MAX(Listas!$B$8:$B$9)&gt;5,Listas!$B$9&lt;Listas!$B$8),"REVISAR FAIXAS",IF(A11="","",IF(NOT(ISNUMBER(I11)),"REVISAR AVALIAÇÃO",IF($A11="","",IF($I11&gt;=Listas!$B$9,"ALTO DESEMPENHO",IF($I11&gt;=Listas!$B$8,"DESEMPENHO ESPERADO","DESENVOLVIMENTO NECESSÁRIO")))))))</x:f>
      </x:c>
      <x:c r="K11" s="42" t="str">
        <x:f>IF(A11="","",IF(OR(NOT(ISNUMBER(Listas!$B$10)),Listas!$B$10&lt;(-4),Listas!$B$10&gt;0),"n.a.",COUNTIFS(Avaliacoes!$B$5:$B$304,A11,Avaliacoes!$M$5:$M$304,"OK",Avaliacoes!$J$5:$J$304,"&lt;="&amp;Listas!$B$10)))</x:f>
      </x:c>
      <x:c r="L11" s="42" t="str">
        <x:f>IF(A11="","",COUNTIFS(PDI!$B$5:$B$204,A11,PDI!$N$5:$N$204,"ATRASADA")+COUNTIFS(PDI!$B$5:$B$204,A11,PDI!$N$5:$N$204,"VENCE EM BREVE")+COUNTIFS(PDI!$B$5:$B$204,A11,PDI!$N$5:$N$204,"NO PRAZO"))</x:f>
      </x:c>
      <x:c r="M11" s="42" t="str">
        <x:f>IF($A11="","",COUNTIFS(PDI!$B$5:$B$204,$A11,PDI!$N$5:$N$204,"ATRASADA"))</x:f>
      </x:c>
      <x:c r="N11" s="42" t="str">
        <x:f>IF(A11="","",IF(OR(NOT(ISNUMBER(Listas!$B$10)),Listas!$B$10&lt;(-4),Listas!$B$10&gt;0),"REVISAR GAP",IF(A11="","",IF(OR(COUNT(Listas!$B$8:$B$9)&lt;&gt;2,MIN(Listas!$B$8:$B$9)&lt;1,MAX(Listas!$B$8:$B$9)&gt;5,Listas!$B$9&lt;Listas!$B$8),"REVISAR FAIXAS",IF(A11="","",IF(NOT(ISNUMBER(I11)),"REVISAR AVALIAÇÃO",IF($A11="","",IF(AND($I11&gt;=Listas!$B$9,$K11=0),"Pronto agora",IF($I11&gt;=Listas!$B$8,"Pronto em 6 meses",IF($I11&gt;0,"Pronto em 12 meses","Reavaliar"))))))))))</x:f>
      </x:c>
      <x:c r="O11" s="42" t="str">
        <x:f>IF(A11="","",IF(OR(NOT(ISNUMBER(Listas!$B$10)),Listas!$B$10&lt;(-4),Listas!$B$10&gt;0),"REVISAR GAP",IF(A11="","",IF(OR(COUNT(Listas!$B$8:$B$9)&lt;&gt;2,MIN(Listas!$B$8:$B$9)&lt;1,MAX(Listas!$B$8:$B$9)&gt;5,Listas!$B$9&lt;Listas!$B$8),"REVISAR FAIXAS",IF(A11="","",IF(COUNTIFS(PDI!$B$5:$B$204,A11,PDI!$N$5:$N$204,"REVISAR DADOS")&gt;0,"REVISAR PDI",IF(A11="","",IF(NOT(ISNUMBER(I11)),"REVISAR AVALIAÇÃO",IF($A11="","",IF($M11&gt;0,"COBRAR PDI",IF($K11&gt;0,"PRIORIZAR GAPS",IF($I11&gt;=Listas!$B$9,"RECONHECER / SUCESSÃO",IF($I11&gt;=Listas!$B$8,"MANTER E DESENVOLVER","PDI PRIORITÁRIO")))))))))))))</x:f>
      </x:c>
      <x:c r="P11" s="1"/>
      <x:c r="Q11" s="1"/>
      <x:c r="R11" s="1"/>
      <x:c r="S11" s="1"/>
      <x:c r="T11" s="1"/>
      <x:c r="U11" s="1"/>
      <x:c r="V11" s="1"/>
      <x:c r="W11" s="1"/>
    </x:row>
    <x:row r="12">
      <x:c r="A12" s="30"/>
      <x:c r="B12" s="30"/>
      <x:c r="C12" s="30"/>
      <x:c r="D12" s="30"/>
      <x:c r="E12" s="30"/>
      <x:c r="F12" s="36"/>
      <x:c r="G12" s="41" t="str">
        <x:f>IF(A12="","",IF(COUNTIF($A$5:$A$104,A12)&lt;&gt;1,"REVISAR ID",IF(COUNTIFS(Avaliacoes!$B$5:$B$304,A12,Avaliacoes!$M$5:$M$304,"REVISAR")&gt;0,"REVISAR DADOS",IF(SUMIFS(Avaliacoes!$O$5:$O$304,Avaliacoes!$B$5:$B$304,A12,Avaliacoes!$C$5:$C$304,"Competência")=0,"n.a.",SUMIFS(Avaliacoes!$N$5:$N$304,Avaliacoes!$B$5:$B$304,A12,Avaliacoes!$C$5:$C$304,"Competência")/SUMIFS(Avaliacoes!$O$5:$O$304,Avaliacoes!$B$5:$B$304,A12,Avaliacoes!$C$5:$C$304,"Competência")))))</x:f>
      </x:c>
      <x:c r="H12" s="41" t="str">
        <x:f>IF(A12="","",IF(COUNTIF($A$5:$A$104,A12)&lt;&gt;1,"REVISAR ID",IF(COUNTIFS(Avaliacoes!$B$5:$B$304,A12,Avaliacoes!$M$5:$M$304,"REVISAR")&gt;0,"REVISAR DADOS",IF(SUMIFS(Avaliacoes!$O$5:$O$304,Avaliacoes!$B$5:$B$304,A12,Avaliacoes!$C$5:$C$304,"Meta")=0,"n.a.",SUMIFS(Avaliacoes!$N$5:$N$304,Avaliacoes!$B$5:$B$304,A12,Avaliacoes!$C$5:$C$304,"Meta")/SUMIFS(Avaliacoes!$O$5:$O$304,Avaliacoes!$B$5:$B$304,A12,Avaliacoes!$C$5:$C$304,"Meta")))))</x:f>
      </x:c>
      <x:c r="I12" s="41" t="str">
        <x:f>IF(A12="","",IF(OR(COUNT(Listas!$B$6:$B$7)&lt;&gt;2,MIN(Listas!$B$6:$B$7)&lt;0,ABS(SUM(Listas!$B$6:$B$7)-1)&gt;0.000001),"REVISAR PESOS",IF(OR(AND(Listas!$B$6&gt;0,NOT(ISNUMBER(G12))),AND(Listas!$B$7&gt;0,NOT(ISNUMBER(H12)))),"AVALIAÇÃO INCOMPLETA",IF(Listas!$B$6=0,0,G12*Listas!$B$6)+IF(Listas!$B$7=0,0,H12*Listas!$B$7))))</x:f>
      </x:c>
      <x:c r="J12" s="42" t="str">
        <x:f>IF(A12="","",IF(OR(COUNT(Listas!$B$8:$B$9)&lt;&gt;2,MIN(Listas!$B$8:$B$9)&lt;1,MAX(Listas!$B$8:$B$9)&gt;5,Listas!$B$9&lt;Listas!$B$8),"REVISAR FAIXAS",IF(A12="","",IF(NOT(ISNUMBER(I12)),"REVISAR AVALIAÇÃO",IF($A12="","",IF($I12&gt;=Listas!$B$9,"ALTO DESEMPENHO",IF($I12&gt;=Listas!$B$8,"DESEMPENHO ESPERADO","DESENVOLVIMENTO NECESSÁRIO")))))))</x:f>
      </x:c>
      <x:c r="K12" s="42" t="str">
        <x:f>IF(A12="","",IF(OR(NOT(ISNUMBER(Listas!$B$10)),Listas!$B$10&lt;(-4),Listas!$B$10&gt;0),"n.a.",COUNTIFS(Avaliacoes!$B$5:$B$304,A12,Avaliacoes!$M$5:$M$304,"OK",Avaliacoes!$J$5:$J$304,"&lt;="&amp;Listas!$B$10)))</x:f>
      </x:c>
      <x:c r="L12" s="42" t="str">
        <x:f>IF(A12="","",COUNTIFS(PDI!$B$5:$B$204,A12,PDI!$N$5:$N$204,"ATRASADA")+COUNTIFS(PDI!$B$5:$B$204,A12,PDI!$N$5:$N$204,"VENCE EM BREVE")+COUNTIFS(PDI!$B$5:$B$204,A12,PDI!$N$5:$N$204,"NO PRAZO"))</x:f>
      </x:c>
      <x:c r="M12" s="42" t="str">
        <x:f>IF($A12="","",COUNTIFS(PDI!$B$5:$B$204,$A12,PDI!$N$5:$N$204,"ATRASADA"))</x:f>
      </x:c>
      <x:c r="N12" s="42" t="str">
        <x:f>IF(A12="","",IF(OR(NOT(ISNUMBER(Listas!$B$10)),Listas!$B$10&lt;(-4),Listas!$B$10&gt;0),"REVISAR GAP",IF(A12="","",IF(OR(COUNT(Listas!$B$8:$B$9)&lt;&gt;2,MIN(Listas!$B$8:$B$9)&lt;1,MAX(Listas!$B$8:$B$9)&gt;5,Listas!$B$9&lt;Listas!$B$8),"REVISAR FAIXAS",IF(A12="","",IF(NOT(ISNUMBER(I12)),"REVISAR AVALIAÇÃO",IF($A12="","",IF(AND($I12&gt;=Listas!$B$9,$K12=0),"Pronto agora",IF($I12&gt;=Listas!$B$8,"Pronto em 6 meses",IF($I12&gt;0,"Pronto em 12 meses","Reavaliar"))))))))))</x:f>
      </x:c>
      <x:c r="O12" s="42" t="str">
        <x:f>IF(A12="","",IF(OR(NOT(ISNUMBER(Listas!$B$10)),Listas!$B$10&lt;(-4),Listas!$B$10&gt;0),"REVISAR GAP",IF(A12="","",IF(OR(COUNT(Listas!$B$8:$B$9)&lt;&gt;2,MIN(Listas!$B$8:$B$9)&lt;1,MAX(Listas!$B$8:$B$9)&gt;5,Listas!$B$9&lt;Listas!$B$8),"REVISAR FAIXAS",IF(A12="","",IF(COUNTIFS(PDI!$B$5:$B$204,A12,PDI!$N$5:$N$204,"REVISAR DADOS")&gt;0,"REVISAR PDI",IF(A12="","",IF(NOT(ISNUMBER(I12)),"REVISAR AVALIAÇÃO",IF($A12="","",IF($M12&gt;0,"COBRAR PDI",IF($K12&gt;0,"PRIORIZAR GAPS",IF($I12&gt;=Listas!$B$9,"RECONHECER / SUCESSÃO",IF($I12&gt;=Listas!$B$8,"MANTER E DESENVOLVER","PDI PRIORITÁRIO")))))))))))))</x:f>
      </x:c>
      <x:c r="P12" s="1"/>
      <x:c r="Q12" s="1"/>
      <x:c r="R12" s="1"/>
      <x:c r="S12" s="1"/>
      <x:c r="T12" s="1"/>
      <x:c r="U12" s="1"/>
      <x:c r="V12" s="1"/>
      <x:c r="W12" s="1"/>
    </x:row>
    <x:row r="13">
      <x:c r="A13" s="30"/>
      <x:c r="B13" s="30"/>
      <x:c r="C13" s="30"/>
      <x:c r="D13" s="30"/>
      <x:c r="E13" s="30"/>
      <x:c r="F13" s="36"/>
      <x:c r="G13" s="41" t="str">
        <x:f>IF(A13="","",IF(COUNTIF($A$5:$A$104,A13)&lt;&gt;1,"REVISAR ID",IF(COUNTIFS(Avaliacoes!$B$5:$B$304,A13,Avaliacoes!$M$5:$M$304,"REVISAR")&gt;0,"REVISAR DADOS",IF(SUMIFS(Avaliacoes!$O$5:$O$304,Avaliacoes!$B$5:$B$304,A13,Avaliacoes!$C$5:$C$304,"Competência")=0,"n.a.",SUMIFS(Avaliacoes!$N$5:$N$304,Avaliacoes!$B$5:$B$304,A13,Avaliacoes!$C$5:$C$304,"Competência")/SUMIFS(Avaliacoes!$O$5:$O$304,Avaliacoes!$B$5:$B$304,A13,Avaliacoes!$C$5:$C$304,"Competência")))))</x:f>
      </x:c>
      <x:c r="H13" s="41" t="str">
        <x:f>IF(A13="","",IF(COUNTIF($A$5:$A$104,A13)&lt;&gt;1,"REVISAR ID",IF(COUNTIFS(Avaliacoes!$B$5:$B$304,A13,Avaliacoes!$M$5:$M$304,"REVISAR")&gt;0,"REVISAR DADOS",IF(SUMIFS(Avaliacoes!$O$5:$O$304,Avaliacoes!$B$5:$B$304,A13,Avaliacoes!$C$5:$C$304,"Meta")=0,"n.a.",SUMIFS(Avaliacoes!$N$5:$N$304,Avaliacoes!$B$5:$B$304,A13,Avaliacoes!$C$5:$C$304,"Meta")/SUMIFS(Avaliacoes!$O$5:$O$304,Avaliacoes!$B$5:$B$304,A13,Avaliacoes!$C$5:$C$304,"Meta")))))</x:f>
      </x:c>
      <x:c r="I13" s="41" t="str">
        <x:f>IF(A13="","",IF(OR(COUNT(Listas!$B$6:$B$7)&lt;&gt;2,MIN(Listas!$B$6:$B$7)&lt;0,ABS(SUM(Listas!$B$6:$B$7)-1)&gt;0.000001),"REVISAR PESOS",IF(OR(AND(Listas!$B$6&gt;0,NOT(ISNUMBER(G13))),AND(Listas!$B$7&gt;0,NOT(ISNUMBER(H13)))),"AVALIAÇÃO INCOMPLETA",IF(Listas!$B$6=0,0,G13*Listas!$B$6)+IF(Listas!$B$7=0,0,H13*Listas!$B$7))))</x:f>
      </x:c>
      <x:c r="J13" s="42" t="str">
        <x:f>IF(A13="","",IF(OR(COUNT(Listas!$B$8:$B$9)&lt;&gt;2,MIN(Listas!$B$8:$B$9)&lt;1,MAX(Listas!$B$8:$B$9)&gt;5,Listas!$B$9&lt;Listas!$B$8),"REVISAR FAIXAS",IF(A13="","",IF(NOT(ISNUMBER(I13)),"REVISAR AVALIAÇÃO",IF($A13="","",IF($I13&gt;=Listas!$B$9,"ALTO DESEMPENHO",IF($I13&gt;=Listas!$B$8,"DESEMPENHO ESPERADO","DESENVOLVIMENTO NECESSÁRIO")))))))</x:f>
      </x:c>
      <x:c r="K13" s="42" t="str">
        <x:f>IF(A13="","",IF(OR(NOT(ISNUMBER(Listas!$B$10)),Listas!$B$10&lt;(-4),Listas!$B$10&gt;0),"n.a.",COUNTIFS(Avaliacoes!$B$5:$B$304,A13,Avaliacoes!$M$5:$M$304,"OK",Avaliacoes!$J$5:$J$304,"&lt;="&amp;Listas!$B$10)))</x:f>
      </x:c>
      <x:c r="L13" s="42" t="str">
        <x:f>IF(A13="","",COUNTIFS(PDI!$B$5:$B$204,A13,PDI!$N$5:$N$204,"ATRASADA")+COUNTIFS(PDI!$B$5:$B$204,A13,PDI!$N$5:$N$204,"VENCE EM BREVE")+COUNTIFS(PDI!$B$5:$B$204,A13,PDI!$N$5:$N$204,"NO PRAZO"))</x:f>
      </x:c>
      <x:c r="M13" s="42" t="str">
        <x:f>IF($A13="","",COUNTIFS(PDI!$B$5:$B$204,$A13,PDI!$N$5:$N$204,"ATRASADA"))</x:f>
      </x:c>
      <x:c r="N13" s="42" t="str">
        <x:f>IF(A13="","",IF(OR(NOT(ISNUMBER(Listas!$B$10)),Listas!$B$10&lt;(-4),Listas!$B$10&gt;0),"REVISAR GAP",IF(A13="","",IF(OR(COUNT(Listas!$B$8:$B$9)&lt;&gt;2,MIN(Listas!$B$8:$B$9)&lt;1,MAX(Listas!$B$8:$B$9)&gt;5,Listas!$B$9&lt;Listas!$B$8),"REVISAR FAIXAS",IF(A13="","",IF(NOT(ISNUMBER(I13)),"REVISAR AVALIAÇÃO",IF($A13="","",IF(AND($I13&gt;=Listas!$B$9,$K13=0),"Pronto agora",IF($I13&gt;=Listas!$B$8,"Pronto em 6 meses",IF($I13&gt;0,"Pronto em 12 meses","Reavaliar"))))))))))</x:f>
      </x:c>
      <x:c r="O13" s="42" t="str">
        <x:f>IF(A13="","",IF(OR(NOT(ISNUMBER(Listas!$B$10)),Listas!$B$10&lt;(-4),Listas!$B$10&gt;0),"REVISAR GAP",IF(A13="","",IF(OR(COUNT(Listas!$B$8:$B$9)&lt;&gt;2,MIN(Listas!$B$8:$B$9)&lt;1,MAX(Listas!$B$8:$B$9)&gt;5,Listas!$B$9&lt;Listas!$B$8),"REVISAR FAIXAS",IF(A13="","",IF(COUNTIFS(PDI!$B$5:$B$204,A13,PDI!$N$5:$N$204,"REVISAR DADOS")&gt;0,"REVISAR PDI",IF(A13="","",IF(NOT(ISNUMBER(I13)),"REVISAR AVALIAÇÃO",IF($A13="","",IF($M13&gt;0,"COBRAR PDI",IF($K13&gt;0,"PRIORIZAR GAPS",IF($I13&gt;=Listas!$B$9,"RECONHECER / SUCESSÃO",IF($I13&gt;=Listas!$B$8,"MANTER E DESENVOLVER","PDI PRIORITÁRIO")))))))))))))</x:f>
      </x:c>
      <x:c r="P13" s="1"/>
      <x:c r="Q13" s="1"/>
      <x:c r="R13" s="1"/>
      <x:c r="S13" s="1"/>
      <x:c r="T13" s="1"/>
      <x:c r="U13" s="1"/>
      <x:c r="V13" s="1"/>
      <x:c r="W13" s="1"/>
    </x:row>
    <x:row r="14">
      <x:c r="A14" s="30"/>
      <x:c r="B14" s="30"/>
      <x:c r="C14" s="30"/>
      <x:c r="D14" s="30"/>
      <x:c r="E14" s="30"/>
      <x:c r="F14" s="36"/>
      <x:c r="G14" s="41" t="str">
        <x:f>IF(A14="","",IF(COUNTIF($A$5:$A$104,A14)&lt;&gt;1,"REVISAR ID",IF(COUNTIFS(Avaliacoes!$B$5:$B$304,A14,Avaliacoes!$M$5:$M$304,"REVISAR")&gt;0,"REVISAR DADOS",IF(SUMIFS(Avaliacoes!$O$5:$O$304,Avaliacoes!$B$5:$B$304,A14,Avaliacoes!$C$5:$C$304,"Competência")=0,"n.a.",SUMIFS(Avaliacoes!$N$5:$N$304,Avaliacoes!$B$5:$B$304,A14,Avaliacoes!$C$5:$C$304,"Competência")/SUMIFS(Avaliacoes!$O$5:$O$304,Avaliacoes!$B$5:$B$304,A14,Avaliacoes!$C$5:$C$304,"Competência")))))</x:f>
      </x:c>
      <x:c r="H14" s="41" t="str">
        <x:f>IF(A14="","",IF(COUNTIF($A$5:$A$104,A14)&lt;&gt;1,"REVISAR ID",IF(COUNTIFS(Avaliacoes!$B$5:$B$304,A14,Avaliacoes!$M$5:$M$304,"REVISAR")&gt;0,"REVISAR DADOS",IF(SUMIFS(Avaliacoes!$O$5:$O$304,Avaliacoes!$B$5:$B$304,A14,Avaliacoes!$C$5:$C$304,"Meta")=0,"n.a.",SUMIFS(Avaliacoes!$N$5:$N$304,Avaliacoes!$B$5:$B$304,A14,Avaliacoes!$C$5:$C$304,"Meta")/SUMIFS(Avaliacoes!$O$5:$O$304,Avaliacoes!$B$5:$B$304,A14,Avaliacoes!$C$5:$C$304,"Meta")))))</x:f>
      </x:c>
      <x:c r="I14" s="41" t="str">
        <x:f>IF(A14="","",IF(OR(COUNT(Listas!$B$6:$B$7)&lt;&gt;2,MIN(Listas!$B$6:$B$7)&lt;0,ABS(SUM(Listas!$B$6:$B$7)-1)&gt;0.000001),"REVISAR PESOS",IF(OR(AND(Listas!$B$6&gt;0,NOT(ISNUMBER(G14))),AND(Listas!$B$7&gt;0,NOT(ISNUMBER(H14)))),"AVALIAÇÃO INCOMPLETA",IF(Listas!$B$6=0,0,G14*Listas!$B$6)+IF(Listas!$B$7=0,0,H14*Listas!$B$7))))</x:f>
      </x:c>
      <x:c r="J14" s="42" t="str">
        <x:f>IF(A14="","",IF(OR(COUNT(Listas!$B$8:$B$9)&lt;&gt;2,MIN(Listas!$B$8:$B$9)&lt;1,MAX(Listas!$B$8:$B$9)&gt;5,Listas!$B$9&lt;Listas!$B$8),"REVISAR FAIXAS",IF(A14="","",IF(NOT(ISNUMBER(I14)),"REVISAR AVALIAÇÃO",IF($A14="","",IF($I14&gt;=Listas!$B$9,"ALTO DESEMPENHO",IF($I14&gt;=Listas!$B$8,"DESEMPENHO ESPERADO","DESENVOLVIMENTO NECESSÁRIO")))))))</x:f>
      </x:c>
      <x:c r="K14" s="42" t="str">
        <x:f>IF(A14="","",IF(OR(NOT(ISNUMBER(Listas!$B$10)),Listas!$B$10&lt;(-4),Listas!$B$10&gt;0),"n.a.",COUNTIFS(Avaliacoes!$B$5:$B$304,A14,Avaliacoes!$M$5:$M$304,"OK",Avaliacoes!$J$5:$J$304,"&lt;="&amp;Listas!$B$10)))</x:f>
      </x:c>
      <x:c r="L14" s="42" t="str">
        <x:f>IF(A14="","",COUNTIFS(PDI!$B$5:$B$204,A14,PDI!$N$5:$N$204,"ATRASADA")+COUNTIFS(PDI!$B$5:$B$204,A14,PDI!$N$5:$N$204,"VENCE EM BREVE")+COUNTIFS(PDI!$B$5:$B$204,A14,PDI!$N$5:$N$204,"NO PRAZO"))</x:f>
      </x:c>
      <x:c r="M14" s="42" t="str">
        <x:f>IF($A14="","",COUNTIFS(PDI!$B$5:$B$204,$A14,PDI!$N$5:$N$204,"ATRASADA"))</x:f>
      </x:c>
      <x:c r="N14" s="42" t="str">
        <x:f>IF(A14="","",IF(OR(NOT(ISNUMBER(Listas!$B$10)),Listas!$B$10&lt;(-4),Listas!$B$10&gt;0),"REVISAR GAP",IF(A14="","",IF(OR(COUNT(Listas!$B$8:$B$9)&lt;&gt;2,MIN(Listas!$B$8:$B$9)&lt;1,MAX(Listas!$B$8:$B$9)&gt;5,Listas!$B$9&lt;Listas!$B$8),"REVISAR FAIXAS",IF(A14="","",IF(NOT(ISNUMBER(I14)),"REVISAR AVALIAÇÃO",IF($A14="","",IF(AND($I14&gt;=Listas!$B$9,$K14=0),"Pronto agora",IF($I14&gt;=Listas!$B$8,"Pronto em 6 meses",IF($I14&gt;0,"Pronto em 12 meses","Reavaliar"))))))))))</x:f>
      </x:c>
      <x:c r="O14" s="42" t="str">
        <x:f>IF(A14="","",IF(OR(NOT(ISNUMBER(Listas!$B$10)),Listas!$B$10&lt;(-4),Listas!$B$10&gt;0),"REVISAR GAP",IF(A14="","",IF(OR(COUNT(Listas!$B$8:$B$9)&lt;&gt;2,MIN(Listas!$B$8:$B$9)&lt;1,MAX(Listas!$B$8:$B$9)&gt;5,Listas!$B$9&lt;Listas!$B$8),"REVISAR FAIXAS",IF(A14="","",IF(COUNTIFS(PDI!$B$5:$B$204,A14,PDI!$N$5:$N$204,"REVISAR DADOS")&gt;0,"REVISAR PDI",IF(A14="","",IF(NOT(ISNUMBER(I14)),"REVISAR AVALIAÇÃO",IF($A14="","",IF($M14&gt;0,"COBRAR PDI",IF($K14&gt;0,"PRIORIZAR GAPS",IF($I14&gt;=Listas!$B$9,"RECONHECER / SUCESSÃO",IF($I14&gt;=Listas!$B$8,"MANTER E DESENVOLVER","PDI PRIORITÁRIO")))))))))))))</x:f>
      </x:c>
      <x:c r="P14" s="1"/>
      <x:c r="Q14" s="1"/>
      <x:c r="R14" s="1"/>
      <x:c r="S14" s="1"/>
      <x:c r="T14" s="1"/>
      <x:c r="U14" s="1"/>
      <x:c r="V14" s="1"/>
      <x:c r="W14" s="1"/>
    </x:row>
    <x:row r="15">
      <x:c r="A15" s="30"/>
      <x:c r="B15" s="30"/>
      <x:c r="C15" s="30"/>
      <x:c r="D15" s="30"/>
      <x:c r="E15" s="30"/>
      <x:c r="F15" s="36"/>
      <x:c r="G15" s="41" t="str">
        <x:f>IF(A15="","",IF(COUNTIF($A$5:$A$104,A15)&lt;&gt;1,"REVISAR ID",IF(COUNTIFS(Avaliacoes!$B$5:$B$304,A15,Avaliacoes!$M$5:$M$304,"REVISAR")&gt;0,"REVISAR DADOS",IF(SUMIFS(Avaliacoes!$O$5:$O$304,Avaliacoes!$B$5:$B$304,A15,Avaliacoes!$C$5:$C$304,"Competência")=0,"n.a.",SUMIFS(Avaliacoes!$N$5:$N$304,Avaliacoes!$B$5:$B$304,A15,Avaliacoes!$C$5:$C$304,"Competência")/SUMIFS(Avaliacoes!$O$5:$O$304,Avaliacoes!$B$5:$B$304,A15,Avaliacoes!$C$5:$C$304,"Competência")))))</x:f>
      </x:c>
      <x:c r="H15" s="41" t="str">
        <x:f>IF(A15="","",IF(COUNTIF($A$5:$A$104,A15)&lt;&gt;1,"REVISAR ID",IF(COUNTIFS(Avaliacoes!$B$5:$B$304,A15,Avaliacoes!$M$5:$M$304,"REVISAR")&gt;0,"REVISAR DADOS",IF(SUMIFS(Avaliacoes!$O$5:$O$304,Avaliacoes!$B$5:$B$304,A15,Avaliacoes!$C$5:$C$304,"Meta")=0,"n.a.",SUMIFS(Avaliacoes!$N$5:$N$304,Avaliacoes!$B$5:$B$304,A15,Avaliacoes!$C$5:$C$304,"Meta")/SUMIFS(Avaliacoes!$O$5:$O$304,Avaliacoes!$B$5:$B$304,A15,Avaliacoes!$C$5:$C$304,"Meta")))))</x:f>
      </x:c>
      <x:c r="I15" s="41" t="str">
        <x:f>IF(A15="","",IF(OR(COUNT(Listas!$B$6:$B$7)&lt;&gt;2,MIN(Listas!$B$6:$B$7)&lt;0,ABS(SUM(Listas!$B$6:$B$7)-1)&gt;0.000001),"REVISAR PESOS",IF(OR(AND(Listas!$B$6&gt;0,NOT(ISNUMBER(G15))),AND(Listas!$B$7&gt;0,NOT(ISNUMBER(H15)))),"AVALIAÇÃO INCOMPLETA",IF(Listas!$B$6=0,0,G15*Listas!$B$6)+IF(Listas!$B$7=0,0,H15*Listas!$B$7))))</x:f>
      </x:c>
      <x:c r="J15" s="42" t="str">
        <x:f>IF(A15="","",IF(OR(COUNT(Listas!$B$8:$B$9)&lt;&gt;2,MIN(Listas!$B$8:$B$9)&lt;1,MAX(Listas!$B$8:$B$9)&gt;5,Listas!$B$9&lt;Listas!$B$8),"REVISAR FAIXAS",IF(A15="","",IF(NOT(ISNUMBER(I15)),"REVISAR AVALIAÇÃO",IF($A15="","",IF($I15&gt;=Listas!$B$9,"ALTO DESEMPENHO",IF($I15&gt;=Listas!$B$8,"DESEMPENHO ESPERADO","DESENVOLVIMENTO NECESSÁRIO")))))))</x:f>
      </x:c>
      <x:c r="K15" s="42" t="str">
        <x:f>IF(A15="","",IF(OR(NOT(ISNUMBER(Listas!$B$10)),Listas!$B$10&lt;(-4),Listas!$B$10&gt;0),"n.a.",COUNTIFS(Avaliacoes!$B$5:$B$304,A15,Avaliacoes!$M$5:$M$304,"OK",Avaliacoes!$J$5:$J$304,"&lt;="&amp;Listas!$B$10)))</x:f>
      </x:c>
      <x:c r="L15" s="42" t="str">
        <x:f>IF(A15="","",COUNTIFS(PDI!$B$5:$B$204,A15,PDI!$N$5:$N$204,"ATRASADA")+COUNTIFS(PDI!$B$5:$B$204,A15,PDI!$N$5:$N$204,"VENCE EM BREVE")+COUNTIFS(PDI!$B$5:$B$204,A15,PDI!$N$5:$N$204,"NO PRAZO"))</x:f>
      </x:c>
      <x:c r="M15" s="42" t="str">
        <x:f>IF($A15="","",COUNTIFS(PDI!$B$5:$B$204,$A15,PDI!$N$5:$N$204,"ATRASADA"))</x:f>
      </x:c>
      <x:c r="N15" s="42" t="str">
        <x:f>IF(A15="","",IF(OR(NOT(ISNUMBER(Listas!$B$10)),Listas!$B$10&lt;(-4),Listas!$B$10&gt;0),"REVISAR GAP",IF(A15="","",IF(OR(COUNT(Listas!$B$8:$B$9)&lt;&gt;2,MIN(Listas!$B$8:$B$9)&lt;1,MAX(Listas!$B$8:$B$9)&gt;5,Listas!$B$9&lt;Listas!$B$8),"REVISAR FAIXAS",IF(A15="","",IF(NOT(ISNUMBER(I15)),"REVISAR AVALIAÇÃO",IF($A15="","",IF(AND($I15&gt;=Listas!$B$9,$K15=0),"Pronto agora",IF($I15&gt;=Listas!$B$8,"Pronto em 6 meses",IF($I15&gt;0,"Pronto em 12 meses","Reavaliar"))))))))))</x:f>
      </x:c>
      <x:c r="O15" s="42" t="str">
        <x:f>IF(A15="","",IF(OR(NOT(ISNUMBER(Listas!$B$10)),Listas!$B$10&lt;(-4),Listas!$B$10&gt;0),"REVISAR GAP",IF(A15="","",IF(OR(COUNT(Listas!$B$8:$B$9)&lt;&gt;2,MIN(Listas!$B$8:$B$9)&lt;1,MAX(Listas!$B$8:$B$9)&gt;5,Listas!$B$9&lt;Listas!$B$8),"REVISAR FAIXAS",IF(A15="","",IF(COUNTIFS(PDI!$B$5:$B$204,A15,PDI!$N$5:$N$204,"REVISAR DADOS")&gt;0,"REVISAR PDI",IF(A15="","",IF(NOT(ISNUMBER(I15)),"REVISAR AVALIAÇÃO",IF($A15="","",IF($M15&gt;0,"COBRAR PDI",IF($K15&gt;0,"PRIORIZAR GAPS",IF($I15&gt;=Listas!$B$9,"RECONHECER / SUCESSÃO",IF($I15&gt;=Listas!$B$8,"MANTER E DESENVOLVER","PDI PRIORITÁRIO")))))))))))))</x:f>
      </x:c>
      <x:c r="P15" s="1"/>
      <x:c r="Q15" s="1"/>
      <x:c r="R15" s="1"/>
      <x:c r="S15" s="1"/>
      <x:c r="T15" s="1"/>
      <x:c r="U15" s="1"/>
      <x:c r="V15" s="1"/>
      <x:c r="W15" s="1"/>
    </x:row>
    <x:row r="16">
      <x:c r="A16" s="30"/>
      <x:c r="B16" s="30"/>
      <x:c r="C16" s="30"/>
      <x:c r="D16" s="30"/>
      <x:c r="E16" s="30"/>
      <x:c r="F16" s="36"/>
      <x:c r="G16" s="41" t="str">
        <x:f>IF(A16="","",IF(COUNTIF($A$5:$A$104,A16)&lt;&gt;1,"REVISAR ID",IF(COUNTIFS(Avaliacoes!$B$5:$B$304,A16,Avaliacoes!$M$5:$M$304,"REVISAR")&gt;0,"REVISAR DADOS",IF(SUMIFS(Avaliacoes!$O$5:$O$304,Avaliacoes!$B$5:$B$304,A16,Avaliacoes!$C$5:$C$304,"Competência")=0,"n.a.",SUMIFS(Avaliacoes!$N$5:$N$304,Avaliacoes!$B$5:$B$304,A16,Avaliacoes!$C$5:$C$304,"Competência")/SUMIFS(Avaliacoes!$O$5:$O$304,Avaliacoes!$B$5:$B$304,A16,Avaliacoes!$C$5:$C$304,"Competência")))))</x:f>
      </x:c>
      <x:c r="H16" s="41" t="str">
        <x:f>IF(A16="","",IF(COUNTIF($A$5:$A$104,A16)&lt;&gt;1,"REVISAR ID",IF(COUNTIFS(Avaliacoes!$B$5:$B$304,A16,Avaliacoes!$M$5:$M$304,"REVISAR")&gt;0,"REVISAR DADOS",IF(SUMIFS(Avaliacoes!$O$5:$O$304,Avaliacoes!$B$5:$B$304,A16,Avaliacoes!$C$5:$C$304,"Meta")=0,"n.a.",SUMIFS(Avaliacoes!$N$5:$N$304,Avaliacoes!$B$5:$B$304,A16,Avaliacoes!$C$5:$C$304,"Meta")/SUMIFS(Avaliacoes!$O$5:$O$304,Avaliacoes!$B$5:$B$304,A16,Avaliacoes!$C$5:$C$304,"Meta")))))</x:f>
      </x:c>
      <x:c r="I16" s="41" t="str">
        <x:f>IF(A16="","",IF(OR(COUNT(Listas!$B$6:$B$7)&lt;&gt;2,MIN(Listas!$B$6:$B$7)&lt;0,ABS(SUM(Listas!$B$6:$B$7)-1)&gt;0.000001),"REVISAR PESOS",IF(OR(AND(Listas!$B$6&gt;0,NOT(ISNUMBER(G16))),AND(Listas!$B$7&gt;0,NOT(ISNUMBER(H16)))),"AVALIAÇÃO INCOMPLETA",IF(Listas!$B$6=0,0,G16*Listas!$B$6)+IF(Listas!$B$7=0,0,H16*Listas!$B$7))))</x:f>
      </x:c>
      <x:c r="J16" s="42" t="str">
        <x:f>IF(A16="","",IF(OR(COUNT(Listas!$B$8:$B$9)&lt;&gt;2,MIN(Listas!$B$8:$B$9)&lt;1,MAX(Listas!$B$8:$B$9)&gt;5,Listas!$B$9&lt;Listas!$B$8),"REVISAR FAIXAS",IF(A16="","",IF(NOT(ISNUMBER(I16)),"REVISAR AVALIAÇÃO",IF($A16="","",IF($I16&gt;=Listas!$B$9,"ALTO DESEMPENHO",IF($I16&gt;=Listas!$B$8,"DESEMPENHO ESPERADO","DESENVOLVIMENTO NECESSÁRIO")))))))</x:f>
      </x:c>
      <x:c r="K16" s="42" t="str">
        <x:f>IF(A16="","",IF(OR(NOT(ISNUMBER(Listas!$B$10)),Listas!$B$10&lt;(-4),Listas!$B$10&gt;0),"n.a.",COUNTIFS(Avaliacoes!$B$5:$B$304,A16,Avaliacoes!$M$5:$M$304,"OK",Avaliacoes!$J$5:$J$304,"&lt;="&amp;Listas!$B$10)))</x:f>
      </x:c>
      <x:c r="L16" s="42" t="str">
        <x:f>IF(A16="","",COUNTIFS(PDI!$B$5:$B$204,A16,PDI!$N$5:$N$204,"ATRASADA")+COUNTIFS(PDI!$B$5:$B$204,A16,PDI!$N$5:$N$204,"VENCE EM BREVE")+COUNTIFS(PDI!$B$5:$B$204,A16,PDI!$N$5:$N$204,"NO PRAZO"))</x:f>
      </x:c>
      <x:c r="M16" s="42" t="str">
        <x:f>IF($A16="","",COUNTIFS(PDI!$B$5:$B$204,$A16,PDI!$N$5:$N$204,"ATRASADA"))</x:f>
      </x:c>
      <x:c r="N16" s="42" t="str">
        <x:f>IF(A16="","",IF(OR(NOT(ISNUMBER(Listas!$B$10)),Listas!$B$10&lt;(-4),Listas!$B$10&gt;0),"REVISAR GAP",IF(A16="","",IF(OR(COUNT(Listas!$B$8:$B$9)&lt;&gt;2,MIN(Listas!$B$8:$B$9)&lt;1,MAX(Listas!$B$8:$B$9)&gt;5,Listas!$B$9&lt;Listas!$B$8),"REVISAR FAIXAS",IF(A16="","",IF(NOT(ISNUMBER(I16)),"REVISAR AVALIAÇÃO",IF($A16="","",IF(AND($I16&gt;=Listas!$B$9,$K16=0),"Pronto agora",IF($I16&gt;=Listas!$B$8,"Pronto em 6 meses",IF($I16&gt;0,"Pronto em 12 meses","Reavaliar"))))))))))</x:f>
      </x:c>
      <x:c r="O16" s="42" t="str">
        <x:f>IF(A16="","",IF(OR(NOT(ISNUMBER(Listas!$B$10)),Listas!$B$10&lt;(-4),Listas!$B$10&gt;0),"REVISAR GAP",IF(A16="","",IF(OR(COUNT(Listas!$B$8:$B$9)&lt;&gt;2,MIN(Listas!$B$8:$B$9)&lt;1,MAX(Listas!$B$8:$B$9)&gt;5,Listas!$B$9&lt;Listas!$B$8),"REVISAR FAIXAS",IF(A16="","",IF(COUNTIFS(PDI!$B$5:$B$204,A16,PDI!$N$5:$N$204,"REVISAR DADOS")&gt;0,"REVISAR PDI",IF(A16="","",IF(NOT(ISNUMBER(I16)),"REVISAR AVALIAÇÃO",IF($A16="","",IF($M16&gt;0,"COBRAR PDI",IF($K16&gt;0,"PRIORIZAR GAPS",IF($I16&gt;=Listas!$B$9,"RECONHECER / SUCESSÃO",IF($I16&gt;=Listas!$B$8,"MANTER E DESENVOLVER","PDI PRIORITÁRIO")))))))))))))</x:f>
      </x:c>
      <x:c r="P16" s="1"/>
      <x:c r="Q16" s="1"/>
      <x:c r="R16" s="1"/>
      <x:c r="S16" s="1"/>
      <x:c r="T16" s="1"/>
      <x:c r="U16" s="1"/>
      <x:c r="V16" s="1"/>
      <x:c r="W16" s="1"/>
    </x:row>
    <x:row r="17">
      <x:c r="A17" s="30"/>
      <x:c r="B17" s="30"/>
      <x:c r="C17" s="30"/>
      <x:c r="D17" s="30"/>
      <x:c r="E17" s="30"/>
      <x:c r="F17" s="36"/>
      <x:c r="G17" s="41" t="str">
        <x:f>IF(A17="","",IF(COUNTIF($A$5:$A$104,A17)&lt;&gt;1,"REVISAR ID",IF(COUNTIFS(Avaliacoes!$B$5:$B$304,A17,Avaliacoes!$M$5:$M$304,"REVISAR")&gt;0,"REVISAR DADOS",IF(SUMIFS(Avaliacoes!$O$5:$O$304,Avaliacoes!$B$5:$B$304,A17,Avaliacoes!$C$5:$C$304,"Competência")=0,"n.a.",SUMIFS(Avaliacoes!$N$5:$N$304,Avaliacoes!$B$5:$B$304,A17,Avaliacoes!$C$5:$C$304,"Competência")/SUMIFS(Avaliacoes!$O$5:$O$304,Avaliacoes!$B$5:$B$304,A17,Avaliacoes!$C$5:$C$304,"Competência")))))</x:f>
      </x:c>
      <x:c r="H17" s="41" t="str">
        <x:f>IF(A17="","",IF(COUNTIF($A$5:$A$104,A17)&lt;&gt;1,"REVISAR ID",IF(COUNTIFS(Avaliacoes!$B$5:$B$304,A17,Avaliacoes!$M$5:$M$304,"REVISAR")&gt;0,"REVISAR DADOS",IF(SUMIFS(Avaliacoes!$O$5:$O$304,Avaliacoes!$B$5:$B$304,A17,Avaliacoes!$C$5:$C$304,"Meta")=0,"n.a.",SUMIFS(Avaliacoes!$N$5:$N$304,Avaliacoes!$B$5:$B$304,A17,Avaliacoes!$C$5:$C$304,"Meta")/SUMIFS(Avaliacoes!$O$5:$O$304,Avaliacoes!$B$5:$B$304,A17,Avaliacoes!$C$5:$C$304,"Meta")))))</x:f>
      </x:c>
      <x:c r="I17" s="41" t="str">
        <x:f>IF(A17="","",IF(OR(COUNT(Listas!$B$6:$B$7)&lt;&gt;2,MIN(Listas!$B$6:$B$7)&lt;0,ABS(SUM(Listas!$B$6:$B$7)-1)&gt;0.000001),"REVISAR PESOS",IF(OR(AND(Listas!$B$6&gt;0,NOT(ISNUMBER(G17))),AND(Listas!$B$7&gt;0,NOT(ISNUMBER(H17)))),"AVALIAÇÃO INCOMPLETA",IF(Listas!$B$6=0,0,G17*Listas!$B$6)+IF(Listas!$B$7=0,0,H17*Listas!$B$7))))</x:f>
      </x:c>
      <x:c r="J17" s="42" t="str">
        <x:f>IF(A17="","",IF(OR(COUNT(Listas!$B$8:$B$9)&lt;&gt;2,MIN(Listas!$B$8:$B$9)&lt;1,MAX(Listas!$B$8:$B$9)&gt;5,Listas!$B$9&lt;Listas!$B$8),"REVISAR FAIXAS",IF(A17="","",IF(NOT(ISNUMBER(I17)),"REVISAR AVALIAÇÃO",IF($A17="","",IF($I17&gt;=Listas!$B$9,"ALTO DESEMPENHO",IF($I17&gt;=Listas!$B$8,"DESEMPENHO ESPERADO","DESENVOLVIMENTO NECESSÁRIO")))))))</x:f>
      </x:c>
      <x:c r="K17" s="42" t="str">
        <x:f>IF(A17="","",IF(OR(NOT(ISNUMBER(Listas!$B$10)),Listas!$B$10&lt;(-4),Listas!$B$10&gt;0),"n.a.",COUNTIFS(Avaliacoes!$B$5:$B$304,A17,Avaliacoes!$M$5:$M$304,"OK",Avaliacoes!$J$5:$J$304,"&lt;="&amp;Listas!$B$10)))</x:f>
      </x:c>
      <x:c r="L17" s="42" t="str">
        <x:f>IF(A17="","",COUNTIFS(PDI!$B$5:$B$204,A17,PDI!$N$5:$N$204,"ATRASADA")+COUNTIFS(PDI!$B$5:$B$204,A17,PDI!$N$5:$N$204,"VENCE EM BREVE")+COUNTIFS(PDI!$B$5:$B$204,A17,PDI!$N$5:$N$204,"NO PRAZO"))</x:f>
      </x:c>
      <x:c r="M17" s="42" t="str">
        <x:f>IF($A17="","",COUNTIFS(PDI!$B$5:$B$204,$A17,PDI!$N$5:$N$204,"ATRASADA"))</x:f>
      </x:c>
      <x:c r="N17" s="42" t="str">
        <x:f>IF(A17="","",IF(OR(NOT(ISNUMBER(Listas!$B$10)),Listas!$B$10&lt;(-4),Listas!$B$10&gt;0),"REVISAR GAP",IF(A17="","",IF(OR(COUNT(Listas!$B$8:$B$9)&lt;&gt;2,MIN(Listas!$B$8:$B$9)&lt;1,MAX(Listas!$B$8:$B$9)&gt;5,Listas!$B$9&lt;Listas!$B$8),"REVISAR FAIXAS",IF(A17="","",IF(NOT(ISNUMBER(I17)),"REVISAR AVALIAÇÃO",IF($A17="","",IF(AND($I17&gt;=Listas!$B$9,$K17=0),"Pronto agora",IF($I17&gt;=Listas!$B$8,"Pronto em 6 meses",IF($I17&gt;0,"Pronto em 12 meses","Reavaliar"))))))))))</x:f>
      </x:c>
      <x:c r="O17" s="42" t="str">
        <x:f>IF(A17="","",IF(OR(NOT(ISNUMBER(Listas!$B$10)),Listas!$B$10&lt;(-4),Listas!$B$10&gt;0),"REVISAR GAP",IF(A17="","",IF(OR(COUNT(Listas!$B$8:$B$9)&lt;&gt;2,MIN(Listas!$B$8:$B$9)&lt;1,MAX(Listas!$B$8:$B$9)&gt;5,Listas!$B$9&lt;Listas!$B$8),"REVISAR FAIXAS",IF(A17="","",IF(COUNTIFS(PDI!$B$5:$B$204,A17,PDI!$N$5:$N$204,"REVISAR DADOS")&gt;0,"REVISAR PDI",IF(A17="","",IF(NOT(ISNUMBER(I17)),"REVISAR AVALIAÇÃO",IF($A17="","",IF($M17&gt;0,"COBRAR PDI",IF($K17&gt;0,"PRIORIZAR GAPS",IF($I17&gt;=Listas!$B$9,"RECONHECER / SUCESSÃO",IF($I17&gt;=Listas!$B$8,"MANTER E DESENVOLVER","PDI PRIORITÁRIO")))))))))))))</x:f>
      </x:c>
      <x:c r="P17" s="1"/>
      <x:c r="Q17" s="1"/>
      <x:c r="R17" s="1"/>
      <x:c r="S17" s="1"/>
      <x:c r="T17" s="1"/>
      <x:c r="U17" s="1"/>
      <x:c r="V17" s="1"/>
      <x:c r="W17" s="1"/>
    </x:row>
    <x:row r="18">
      <x:c r="A18" s="30"/>
      <x:c r="B18" s="30"/>
      <x:c r="C18" s="30"/>
      <x:c r="D18" s="30"/>
      <x:c r="E18" s="30"/>
      <x:c r="F18" s="36"/>
      <x:c r="G18" s="41" t="str">
        <x:f>IF(A18="","",IF(COUNTIF($A$5:$A$104,A18)&lt;&gt;1,"REVISAR ID",IF(COUNTIFS(Avaliacoes!$B$5:$B$304,A18,Avaliacoes!$M$5:$M$304,"REVISAR")&gt;0,"REVISAR DADOS",IF(SUMIFS(Avaliacoes!$O$5:$O$304,Avaliacoes!$B$5:$B$304,A18,Avaliacoes!$C$5:$C$304,"Competência")=0,"n.a.",SUMIFS(Avaliacoes!$N$5:$N$304,Avaliacoes!$B$5:$B$304,A18,Avaliacoes!$C$5:$C$304,"Competência")/SUMIFS(Avaliacoes!$O$5:$O$304,Avaliacoes!$B$5:$B$304,A18,Avaliacoes!$C$5:$C$304,"Competência")))))</x:f>
      </x:c>
      <x:c r="H18" s="41" t="str">
        <x:f>IF(A18="","",IF(COUNTIF($A$5:$A$104,A18)&lt;&gt;1,"REVISAR ID",IF(COUNTIFS(Avaliacoes!$B$5:$B$304,A18,Avaliacoes!$M$5:$M$304,"REVISAR")&gt;0,"REVISAR DADOS",IF(SUMIFS(Avaliacoes!$O$5:$O$304,Avaliacoes!$B$5:$B$304,A18,Avaliacoes!$C$5:$C$304,"Meta")=0,"n.a.",SUMIFS(Avaliacoes!$N$5:$N$304,Avaliacoes!$B$5:$B$304,A18,Avaliacoes!$C$5:$C$304,"Meta")/SUMIFS(Avaliacoes!$O$5:$O$304,Avaliacoes!$B$5:$B$304,A18,Avaliacoes!$C$5:$C$304,"Meta")))))</x:f>
      </x:c>
      <x:c r="I18" s="41" t="str">
        <x:f>IF(A18="","",IF(OR(COUNT(Listas!$B$6:$B$7)&lt;&gt;2,MIN(Listas!$B$6:$B$7)&lt;0,ABS(SUM(Listas!$B$6:$B$7)-1)&gt;0.000001),"REVISAR PESOS",IF(OR(AND(Listas!$B$6&gt;0,NOT(ISNUMBER(G18))),AND(Listas!$B$7&gt;0,NOT(ISNUMBER(H18)))),"AVALIAÇÃO INCOMPLETA",IF(Listas!$B$6=0,0,G18*Listas!$B$6)+IF(Listas!$B$7=0,0,H18*Listas!$B$7))))</x:f>
      </x:c>
      <x:c r="J18" s="42" t="str">
        <x:f>IF(A18="","",IF(OR(COUNT(Listas!$B$8:$B$9)&lt;&gt;2,MIN(Listas!$B$8:$B$9)&lt;1,MAX(Listas!$B$8:$B$9)&gt;5,Listas!$B$9&lt;Listas!$B$8),"REVISAR FAIXAS",IF(A18="","",IF(NOT(ISNUMBER(I18)),"REVISAR AVALIAÇÃO",IF($A18="","",IF($I18&gt;=Listas!$B$9,"ALTO DESEMPENHO",IF($I18&gt;=Listas!$B$8,"DESEMPENHO ESPERADO","DESENVOLVIMENTO NECESSÁRIO")))))))</x:f>
      </x:c>
      <x:c r="K18" s="42" t="str">
        <x:f>IF(A18="","",IF(OR(NOT(ISNUMBER(Listas!$B$10)),Listas!$B$10&lt;(-4),Listas!$B$10&gt;0),"n.a.",COUNTIFS(Avaliacoes!$B$5:$B$304,A18,Avaliacoes!$M$5:$M$304,"OK",Avaliacoes!$J$5:$J$304,"&lt;="&amp;Listas!$B$10)))</x:f>
      </x:c>
      <x:c r="L18" s="42" t="str">
        <x:f>IF(A18="","",COUNTIFS(PDI!$B$5:$B$204,A18,PDI!$N$5:$N$204,"ATRASADA")+COUNTIFS(PDI!$B$5:$B$204,A18,PDI!$N$5:$N$204,"VENCE EM BREVE")+COUNTIFS(PDI!$B$5:$B$204,A18,PDI!$N$5:$N$204,"NO PRAZO"))</x:f>
      </x:c>
      <x:c r="M18" s="42" t="str">
        <x:f>IF($A18="","",COUNTIFS(PDI!$B$5:$B$204,$A18,PDI!$N$5:$N$204,"ATRASADA"))</x:f>
      </x:c>
      <x:c r="N18" s="42" t="str">
        <x:f>IF(A18="","",IF(OR(NOT(ISNUMBER(Listas!$B$10)),Listas!$B$10&lt;(-4),Listas!$B$10&gt;0),"REVISAR GAP",IF(A18="","",IF(OR(COUNT(Listas!$B$8:$B$9)&lt;&gt;2,MIN(Listas!$B$8:$B$9)&lt;1,MAX(Listas!$B$8:$B$9)&gt;5,Listas!$B$9&lt;Listas!$B$8),"REVISAR FAIXAS",IF(A18="","",IF(NOT(ISNUMBER(I18)),"REVISAR AVALIAÇÃO",IF($A18="","",IF(AND($I18&gt;=Listas!$B$9,$K18=0),"Pronto agora",IF($I18&gt;=Listas!$B$8,"Pronto em 6 meses",IF($I18&gt;0,"Pronto em 12 meses","Reavaliar"))))))))))</x:f>
      </x:c>
      <x:c r="O18" s="42" t="str">
        <x:f>IF(A18="","",IF(OR(NOT(ISNUMBER(Listas!$B$10)),Listas!$B$10&lt;(-4),Listas!$B$10&gt;0),"REVISAR GAP",IF(A18="","",IF(OR(COUNT(Listas!$B$8:$B$9)&lt;&gt;2,MIN(Listas!$B$8:$B$9)&lt;1,MAX(Listas!$B$8:$B$9)&gt;5,Listas!$B$9&lt;Listas!$B$8),"REVISAR FAIXAS",IF(A18="","",IF(COUNTIFS(PDI!$B$5:$B$204,A18,PDI!$N$5:$N$204,"REVISAR DADOS")&gt;0,"REVISAR PDI",IF(A18="","",IF(NOT(ISNUMBER(I18)),"REVISAR AVALIAÇÃO",IF($A18="","",IF($M18&gt;0,"COBRAR PDI",IF($K18&gt;0,"PRIORIZAR GAPS",IF($I18&gt;=Listas!$B$9,"RECONHECER / SUCESSÃO",IF($I18&gt;=Listas!$B$8,"MANTER E DESENVOLVER","PDI PRIORITÁRIO")))))))))))))</x:f>
      </x:c>
      <x:c r="P18" s="1"/>
      <x:c r="Q18" s="1"/>
      <x:c r="R18" s="1"/>
      <x:c r="S18" s="1"/>
      <x:c r="T18" s="1"/>
      <x:c r="U18" s="1"/>
      <x:c r="V18" s="1"/>
      <x:c r="W18" s="1"/>
    </x:row>
    <x:row r="19">
      <x:c r="A19" s="30"/>
      <x:c r="B19" s="30"/>
      <x:c r="C19" s="30"/>
      <x:c r="D19" s="30"/>
      <x:c r="E19" s="30"/>
      <x:c r="F19" s="36"/>
      <x:c r="G19" s="41" t="str">
        <x:f>IF(A19="","",IF(COUNTIF($A$5:$A$104,A19)&lt;&gt;1,"REVISAR ID",IF(COUNTIFS(Avaliacoes!$B$5:$B$304,A19,Avaliacoes!$M$5:$M$304,"REVISAR")&gt;0,"REVISAR DADOS",IF(SUMIFS(Avaliacoes!$O$5:$O$304,Avaliacoes!$B$5:$B$304,A19,Avaliacoes!$C$5:$C$304,"Competência")=0,"n.a.",SUMIFS(Avaliacoes!$N$5:$N$304,Avaliacoes!$B$5:$B$304,A19,Avaliacoes!$C$5:$C$304,"Competência")/SUMIFS(Avaliacoes!$O$5:$O$304,Avaliacoes!$B$5:$B$304,A19,Avaliacoes!$C$5:$C$304,"Competência")))))</x:f>
      </x:c>
      <x:c r="H19" s="41" t="str">
        <x:f>IF(A19="","",IF(COUNTIF($A$5:$A$104,A19)&lt;&gt;1,"REVISAR ID",IF(COUNTIFS(Avaliacoes!$B$5:$B$304,A19,Avaliacoes!$M$5:$M$304,"REVISAR")&gt;0,"REVISAR DADOS",IF(SUMIFS(Avaliacoes!$O$5:$O$304,Avaliacoes!$B$5:$B$304,A19,Avaliacoes!$C$5:$C$304,"Meta")=0,"n.a.",SUMIFS(Avaliacoes!$N$5:$N$304,Avaliacoes!$B$5:$B$304,A19,Avaliacoes!$C$5:$C$304,"Meta")/SUMIFS(Avaliacoes!$O$5:$O$304,Avaliacoes!$B$5:$B$304,A19,Avaliacoes!$C$5:$C$304,"Meta")))))</x:f>
      </x:c>
      <x:c r="I19" s="41" t="str">
        <x:f>IF(A19="","",IF(OR(COUNT(Listas!$B$6:$B$7)&lt;&gt;2,MIN(Listas!$B$6:$B$7)&lt;0,ABS(SUM(Listas!$B$6:$B$7)-1)&gt;0.000001),"REVISAR PESOS",IF(OR(AND(Listas!$B$6&gt;0,NOT(ISNUMBER(G19))),AND(Listas!$B$7&gt;0,NOT(ISNUMBER(H19)))),"AVALIAÇÃO INCOMPLETA",IF(Listas!$B$6=0,0,G19*Listas!$B$6)+IF(Listas!$B$7=0,0,H19*Listas!$B$7))))</x:f>
      </x:c>
      <x:c r="J19" s="42" t="str">
        <x:f>IF(A19="","",IF(OR(COUNT(Listas!$B$8:$B$9)&lt;&gt;2,MIN(Listas!$B$8:$B$9)&lt;1,MAX(Listas!$B$8:$B$9)&gt;5,Listas!$B$9&lt;Listas!$B$8),"REVISAR FAIXAS",IF(A19="","",IF(NOT(ISNUMBER(I19)),"REVISAR AVALIAÇÃO",IF($A19="","",IF($I19&gt;=Listas!$B$9,"ALTO DESEMPENHO",IF($I19&gt;=Listas!$B$8,"DESEMPENHO ESPERADO","DESENVOLVIMENTO NECESSÁRIO")))))))</x:f>
      </x:c>
      <x:c r="K19" s="42" t="str">
        <x:f>IF(A19="","",IF(OR(NOT(ISNUMBER(Listas!$B$10)),Listas!$B$10&lt;(-4),Listas!$B$10&gt;0),"n.a.",COUNTIFS(Avaliacoes!$B$5:$B$304,A19,Avaliacoes!$M$5:$M$304,"OK",Avaliacoes!$J$5:$J$304,"&lt;="&amp;Listas!$B$10)))</x:f>
      </x:c>
      <x:c r="L19" s="42" t="str">
        <x:f>IF(A19="","",COUNTIFS(PDI!$B$5:$B$204,A19,PDI!$N$5:$N$204,"ATRASADA")+COUNTIFS(PDI!$B$5:$B$204,A19,PDI!$N$5:$N$204,"VENCE EM BREVE")+COUNTIFS(PDI!$B$5:$B$204,A19,PDI!$N$5:$N$204,"NO PRAZO"))</x:f>
      </x:c>
      <x:c r="M19" s="42" t="str">
        <x:f>IF($A19="","",COUNTIFS(PDI!$B$5:$B$204,$A19,PDI!$N$5:$N$204,"ATRASADA"))</x:f>
      </x:c>
      <x:c r="N19" s="42" t="str">
        <x:f>IF(A19="","",IF(OR(NOT(ISNUMBER(Listas!$B$10)),Listas!$B$10&lt;(-4),Listas!$B$10&gt;0),"REVISAR GAP",IF(A19="","",IF(OR(COUNT(Listas!$B$8:$B$9)&lt;&gt;2,MIN(Listas!$B$8:$B$9)&lt;1,MAX(Listas!$B$8:$B$9)&gt;5,Listas!$B$9&lt;Listas!$B$8),"REVISAR FAIXAS",IF(A19="","",IF(NOT(ISNUMBER(I19)),"REVISAR AVALIAÇÃO",IF($A19="","",IF(AND($I19&gt;=Listas!$B$9,$K19=0),"Pronto agora",IF($I19&gt;=Listas!$B$8,"Pronto em 6 meses",IF($I19&gt;0,"Pronto em 12 meses","Reavaliar"))))))))))</x:f>
      </x:c>
      <x:c r="O19" s="42" t="str">
        <x:f>IF(A19="","",IF(OR(NOT(ISNUMBER(Listas!$B$10)),Listas!$B$10&lt;(-4),Listas!$B$10&gt;0),"REVISAR GAP",IF(A19="","",IF(OR(COUNT(Listas!$B$8:$B$9)&lt;&gt;2,MIN(Listas!$B$8:$B$9)&lt;1,MAX(Listas!$B$8:$B$9)&gt;5,Listas!$B$9&lt;Listas!$B$8),"REVISAR FAIXAS",IF(A19="","",IF(COUNTIFS(PDI!$B$5:$B$204,A19,PDI!$N$5:$N$204,"REVISAR DADOS")&gt;0,"REVISAR PDI",IF(A19="","",IF(NOT(ISNUMBER(I19)),"REVISAR AVALIAÇÃO",IF($A19="","",IF($M19&gt;0,"COBRAR PDI",IF($K19&gt;0,"PRIORIZAR GAPS",IF($I19&gt;=Listas!$B$9,"RECONHECER / SUCESSÃO",IF($I19&gt;=Listas!$B$8,"MANTER E DESENVOLVER","PDI PRIORITÁRIO")))))))))))))</x:f>
      </x:c>
      <x:c r="P19" s="1"/>
      <x:c r="Q19" s="1"/>
      <x:c r="R19" s="1"/>
      <x:c r="S19" s="1"/>
      <x:c r="T19" s="1"/>
      <x:c r="U19" s="1"/>
      <x:c r="V19" s="1"/>
      <x:c r="W19" s="1"/>
    </x:row>
    <x:row r="20">
      <x:c r="A20" s="30"/>
      <x:c r="B20" s="30"/>
      <x:c r="C20" s="30"/>
      <x:c r="D20" s="30"/>
      <x:c r="E20" s="30"/>
      <x:c r="F20" s="36"/>
      <x:c r="G20" s="41" t="str">
        <x:f>IF(A20="","",IF(COUNTIF($A$5:$A$104,A20)&lt;&gt;1,"REVISAR ID",IF(COUNTIFS(Avaliacoes!$B$5:$B$304,A20,Avaliacoes!$M$5:$M$304,"REVISAR")&gt;0,"REVISAR DADOS",IF(SUMIFS(Avaliacoes!$O$5:$O$304,Avaliacoes!$B$5:$B$304,A20,Avaliacoes!$C$5:$C$304,"Competência")=0,"n.a.",SUMIFS(Avaliacoes!$N$5:$N$304,Avaliacoes!$B$5:$B$304,A20,Avaliacoes!$C$5:$C$304,"Competência")/SUMIFS(Avaliacoes!$O$5:$O$304,Avaliacoes!$B$5:$B$304,A20,Avaliacoes!$C$5:$C$304,"Competência")))))</x:f>
      </x:c>
      <x:c r="H20" s="41" t="str">
        <x:f>IF(A20="","",IF(COUNTIF($A$5:$A$104,A20)&lt;&gt;1,"REVISAR ID",IF(COUNTIFS(Avaliacoes!$B$5:$B$304,A20,Avaliacoes!$M$5:$M$304,"REVISAR")&gt;0,"REVISAR DADOS",IF(SUMIFS(Avaliacoes!$O$5:$O$304,Avaliacoes!$B$5:$B$304,A20,Avaliacoes!$C$5:$C$304,"Meta")=0,"n.a.",SUMIFS(Avaliacoes!$N$5:$N$304,Avaliacoes!$B$5:$B$304,A20,Avaliacoes!$C$5:$C$304,"Meta")/SUMIFS(Avaliacoes!$O$5:$O$304,Avaliacoes!$B$5:$B$304,A20,Avaliacoes!$C$5:$C$304,"Meta")))))</x:f>
      </x:c>
      <x:c r="I20" s="41" t="str">
        <x:f>IF(A20="","",IF(OR(COUNT(Listas!$B$6:$B$7)&lt;&gt;2,MIN(Listas!$B$6:$B$7)&lt;0,ABS(SUM(Listas!$B$6:$B$7)-1)&gt;0.000001),"REVISAR PESOS",IF(OR(AND(Listas!$B$6&gt;0,NOT(ISNUMBER(G20))),AND(Listas!$B$7&gt;0,NOT(ISNUMBER(H20)))),"AVALIAÇÃO INCOMPLETA",IF(Listas!$B$6=0,0,G20*Listas!$B$6)+IF(Listas!$B$7=0,0,H20*Listas!$B$7))))</x:f>
      </x:c>
      <x:c r="J20" s="42" t="str">
        <x:f>IF(A20="","",IF(OR(COUNT(Listas!$B$8:$B$9)&lt;&gt;2,MIN(Listas!$B$8:$B$9)&lt;1,MAX(Listas!$B$8:$B$9)&gt;5,Listas!$B$9&lt;Listas!$B$8),"REVISAR FAIXAS",IF(A20="","",IF(NOT(ISNUMBER(I20)),"REVISAR AVALIAÇÃO",IF($A20="","",IF($I20&gt;=Listas!$B$9,"ALTO DESEMPENHO",IF($I20&gt;=Listas!$B$8,"DESEMPENHO ESPERADO","DESENVOLVIMENTO NECESSÁRIO")))))))</x:f>
      </x:c>
      <x:c r="K20" s="42" t="str">
        <x:f>IF(A20="","",IF(OR(NOT(ISNUMBER(Listas!$B$10)),Listas!$B$10&lt;(-4),Listas!$B$10&gt;0),"n.a.",COUNTIFS(Avaliacoes!$B$5:$B$304,A20,Avaliacoes!$M$5:$M$304,"OK",Avaliacoes!$J$5:$J$304,"&lt;="&amp;Listas!$B$10)))</x:f>
      </x:c>
      <x:c r="L20" s="42" t="str">
        <x:f>IF(A20="","",COUNTIFS(PDI!$B$5:$B$204,A20,PDI!$N$5:$N$204,"ATRASADA")+COUNTIFS(PDI!$B$5:$B$204,A20,PDI!$N$5:$N$204,"VENCE EM BREVE")+COUNTIFS(PDI!$B$5:$B$204,A20,PDI!$N$5:$N$204,"NO PRAZO"))</x:f>
      </x:c>
      <x:c r="M20" s="42" t="str">
        <x:f>IF($A20="","",COUNTIFS(PDI!$B$5:$B$204,$A20,PDI!$N$5:$N$204,"ATRASADA"))</x:f>
      </x:c>
      <x:c r="N20" s="42" t="str">
        <x:f>IF(A20="","",IF(OR(NOT(ISNUMBER(Listas!$B$10)),Listas!$B$10&lt;(-4),Listas!$B$10&gt;0),"REVISAR GAP",IF(A20="","",IF(OR(COUNT(Listas!$B$8:$B$9)&lt;&gt;2,MIN(Listas!$B$8:$B$9)&lt;1,MAX(Listas!$B$8:$B$9)&gt;5,Listas!$B$9&lt;Listas!$B$8),"REVISAR FAIXAS",IF(A20="","",IF(NOT(ISNUMBER(I20)),"REVISAR AVALIAÇÃO",IF($A20="","",IF(AND($I20&gt;=Listas!$B$9,$K20=0),"Pronto agora",IF($I20&gt;=Listas!$B$8,"Pronto em 6 meses",IF($I20&gt;0,"Pronto em 12 meses","Reavaliar"))))))))))</x:f>
      </x:c>
      <x:c r="O20" s="42" t="str">
        <x:f>IF(A20="","",IF(OR(NOT(ISNUMBER(Listas!$B$10)),Listas!$B$10&lt;(-4),Listas!$B$10&gt;0),"REVISAR GAP",IF(A20="","",IF(OR(COUNT(Listas!$B$8:$B$9)&lt;&gt;2,MIN(Listas!$B$8:$B$9)&lt;1,MAX(Listas!$B$8:$B$9)&gt;5,Listas!$B$9&lt;Listas!$B$8),"REVISAR FAIXAS",IF(A20="","",IF(COUNTIFS(PDI!$B$5:$B$204,A20,PDI!$N$5:$N$204,"REVISAR DADOS")&gt;0,"REVISAR PDI",IF(A20="","",IF(NOT(ISNUMBER(I20)),"REVISAR AVALIAÇÃO",IF($A20="","",IF($M20&gt;0,"COBRAR PDI",IF($K20&gt;0,"PRIORIZAR GAPS",IF($I20&gt;=Listas!$B$9,"RECONHECER / SUCESSÃO",IF($I20&gt;=Listas!$B$8,"MANTER E DESENVOLVER","PDI PRIORITÁRIO")))))))))))))</x:f>
      </x:c>
      <x:c r="P20" s="1"/>
      <x:c r="Q20" s="1"/>
      <x:c r="R20" s="1"/>
      <x:c r="S20" s="1"/>
      <x:c r="T20" s="1"/>
      <x:c r="U20" s="1"/>
      <x:c r="V20" s="1"/>
      <x:c r="W20" s="1"/>
    </x:row>
    <x:row r="21">
      <x:c r="A21" s="30"/>
      <x:c r="B21" s="30"/>
      <x:c r="C21" s="30"/>
      <x:c r="D21" s="30"/>
      <x:c r="E21" s="30"/>
      <x:c r="F21" s="36"/>
      <x:c r="G21" s="41" t="str">
        <x:f>IF(A21="","",IF(COUNTIF($A$5:$A$104,A21)&lt;&gt;1,"REVISAR ID",IF(COUNTIFS(Avaliacoes!$B$5:$B$304,A21,Avaliacoes!$M$5:$M$304,"REVISAR")&gt;0,"REVISAR DADOS",IF(SUMIFS(Avaliacoes!$O$5:$O$304,Avaliacoes!$B$5:$B$304,A21,Avaliacoes!$C$5:$C$304,"Competência")=0,"n.a.",SUMIFS(Avaliacoes!$N$5:$N$304,Avaliacoes!$B$5:$B$304,A21,Avaliacoes!$C$5:$C$304,"Competência")/SUMIFS(Avaliacoes!$O$5:$O$304,Avaliacoes!$B$5:$B$304,A21,Avaliacoes!$C$5:$C$304,"Competência")))))</x:f>
      </x:c>
      <x:c r="H21" s="41" t="str">
        <x:f>IF(A21="","",IF(COUNTIF($A$5:$A$104,A21)&lt;&gt;1,"REVISAR ID",IF(COUNTIFS(Avaliacoes!$B$5:$B$304,A21,Avaliacoes!$M$5:$M$304,"REVISAR")&gt;0,"REVISAR DADOS",IF(SUMIFS(Avaliacoes!$O$5:$O$304,Avaliacoes!$B$5:$B$304,A21,Avaliacoes!$C$5:$C$304,"Meta")=0,"n.a.",SUMIFS(Avaliacoes!$N$5:$N$304,Avaliacoes!$B$5:$B$304,A21,Avaliacoes!$C$5:$C$304,"Meta")/SUMIFS(Avaliacoes!$O$5:$O$304,Avaliacoes!$B$5:$B$304,A21,Avaliacoes!$C$5:$C$304,"Meta")))))</x:f>
      </x:c>
      <x:c r="I21" s="41" t="str">
        <x:f>IF(A21="","",IF(OR(COUNT(Listas!$B$6:$B$7)&lt;&gt;2,MIN(Listas!$B$6:$B$7)&lt;0,ABS(SUM(Listas!$B$6:$B$7)-1)&gt;0.000001),"REVISAR PESOS",IF(OR(AND(Listas!$B$6&gt;0,NOT(ISNUMBER(G21))),AND(Listas!$B$7&gt;0,NOT(ISNUMBER(H21)))),"AVALIAÇÃO INCOMPLETA",IF(Listas!$B$6=0,0,G21*Listas!$B$6)+IF(Listas!$B$7=0,0,H21*Listas!$B$7))))</x:f>
      </x:c>
      <x:c r="J21" s="42" t="str">
        <x:f>IF(A21="","",IF(OR(COUNT(Listas!$B$8:$B$9)&lt;&gt;2,MIN(Listas!$B$8:$B$9)&lt;1,MAX(Listas!$B$8:$B$9)&gt;5,Listas!$B$9&lt;Listas!$B$8),"REVISAR FAIXAS",IF(A21="","",IF(NOT(ISNUMBER(I21)),"REVISAR AVALIAÇÃO",IF($A21="","",IF($I21&gt;=Listas!$B$9,"ALTO DESEMPENHO",IF($I21&gt;=Listas!$B$8,"DESEMPENHO ESPERADO","DESENVOLVIMENTO NECESSÁRIO")))))))</x:f>
      </x:c>
      <x:c r="K21" s="42" t="str">
        <x:f>IF(A21="","",IF(OR(NOT(ISNUMBER(Listas!$B$10)),Listas!$B$10&lt;(-4),Listas!$B$10&gt;0),"n.a.",COUNTIFS(Avaliacoes!$B$5:$B$304,A21,Avaliacoes!$M$5:$M$304,"OK",Avaliacoes!$J$5:$J$304,"&lt;="&amp;Listas!$B$10)))</x:f>
      </x:c>
      <x:c r="L21" s="42" t="str">
        <x:f>IF(A21="","",COUNTIFS(PDI!$B$5:$B$204,A21,PDI!$N$5:$N$204,"ATRASADA")+COUNTIFS(PDI!$B$5:$B$204,A21,PDI!$N$5:$N$204,"VENCE EM BREVE")+COUNTIFS(PDI!$B$5:$B$204,A21,PDI!$N$5:$N$204,"NO PRAZO"))</x:f>
      </x:c>
      <x:c r="M21" s="42" t="str">
        <x:f>IF($A21="","",COUNTIFS(PDI!$B$5:$B$204,$A21,PDI!$N$5:$N$204,"ATRASADA"))</x:f>
      </x:c>
      <x:c r="N21" s="42" t="str">
        <x:f>IF(A21="","",IF(OR(NOT(ISNUMBER(Listas!$B$10)),Listas!$B$10&lt;(-4),Listas!$B$10&gt;0),"REVISAR GAP",IF(A21="","",IF(OR(COUNT(Listas!$B$8:$B$9)&lt;&gt;2,MIN(Listas!$B$8:$B$9)&lt;1,MAX(Listas!$B$8:$B$9)&gt;5,Listas!$B$9&lt;Listas!$B$8),"REVISAR FAIXAS",IF(A21="","",IF(NOT(ISNUMBER(I21)),"REVISAR AVALIAÇÃO",IF($A21="","",IF(AND($I21&gt;=Listas!$B$9,$K21=0),"Pronto agora",IF($I21&gt;=Listas!$B$8,"Pronto em 6 meses",IF($I21&gt;0,"Pronto em 12 meses","Reavaliar"))))))))))</x:f>
      </x:c>
      <x:c r="O21" s="42" t="str">
        <x:f>IF(A21="","",IF(OR(NOT(ISNUMBER(Listas!$B$10)),Listas!$B$10&lt;(-4),Listas!$B$10&gt;0),"REVISAR GAP",IF(A21="","",IF(OR(COUNT(Listas!$B$8:$B$9)&lt;&gt;2,MIN(Listas!$B$8:$B$9)&lt;1,MAX(Listas!$B$8:$B$9)&gt;5,Listas!$B$9&lt;Listas!$B$8),"REVISAR FAIXAS",IF(A21="","",IF(COUNTIFS(PDI!$B$5:$B$204,A21,PDI!$N$5:$N$204,"REVISAR DADOS")&gt;0,"REVISAR PDI",IF(A21="","",IF(NOT(ISNUMBER(I21)),"REVISAR AVALIAÇÃO",IF($A21="","",IF($M21&gt;0,"COBRAR PDI",IF($K21&gt;0,"PRIORIZAR GAPS",IF($I21&gt;=Listas!$B$9,"RECONHECER / SUCESSÃO",IF($I21&gt;=Listas!$B$8,"MANTER E DESENVOLVER","PDI PRIORITÁRIO")))))))))))))</x:f>
      </x:c>
      <x:c r="P21" s="1"/>
      <x:c r="Q21" s="1"/>
      <x:c r="R21" s="1"/>
      <x:c r="S21" s="1"/>
      <x:c r="T21" s="1"/>
      <x:c r="U21" s="1"/>
      <x:c r="V21" s="1"/>
      <x:c r="W21" s="1"/>
    </x:row>
    <x:row r="22">
      <x:c r="A22" s="30"/>
      <x:c r="B22" s="30"/>
      <x:c r="C22" s="30"/>
      <x:c r="D22" s="30"/>
      <x:c r="E22" s="30"/>
      <x:c r="F22" s="36"/>
      <x:c r="G22" s="41" t="str">
        <x:f>IF(A22="","",IF(COUNTIF($A$5:$A$104,A22)&lt;&gt;1,"REVISAR ID",IF(COUNTIFS(Avaliacoes!$B$5:$B$304,A22,Avaliacoes!$M$5:$M$304,"REVISAR")&gt;0,"REVISAR DADOS",IF(SUMIFS(Avaliacoes!$O$5:$O$304,Avaliacoes!$B$5:$B$304,A22,Avaliacoes!$C$5:$C$304,"Competência")=0,"n.a.",SUMIFS(Avaliacoes!$N$5:$N$304,Avaliacoes!$B$5:$B$304,A22,Avaliacoes!$C$5:$C$304,"Competência")/SUMIFS(Avaliacoes!$O$5:$O$304,Avaliacoes!$B$5:$B$304,A22,Avaliacoes!$C$5:$C$304,"Competência")))))</x:f>
      </x:c>
      <x:c r="H22" s="41" t="str">
        <x:f>IF(A22="","",IF(COUNTIF($A$5:$A$104,A22)&lt;&gt;1,"REVISAR ID",IF(COUNTIFS(Avaliacoes!$B$5:$B$304,A22,Avaliacoes!$M$5:$M$304,"REVISAR")&gt;0,"REVISAR DADOS",IF(SUMIFS(Avaliacoes!$O$5:$O$304,Avaliacoes!$B$5:$B$304,A22,Avaliacoes!$C$5:$C$304,"Meta")=0,"n.a.",SUMIFS(Avaliacoes!$N$5:$N$304,Avaliacoes!$B$5:$B$304,A22,Avaliacoes!$C$5:$C$304,"Meta")/SUMIFS(Avaliacoes!$O$5:$O$304,Avaliacoes!$B$5:$B$304,A22,Avaliacoes!$C$5:$C$304,"Meta")))))</x:f>
      </x:c>
      <x:c r="I22" s="41" t="str">
        <x:f>IF(A22="","",IF(OR(COUNT(Listas!$B$6:$B$7)&lt;&gt;2,MIN(Listas!$B$6:$B$7)&lt;0,ABS(SUM(Listas!$B$6:$B$7)-1)&gt;0.000001),"REVISAR PESOS",IF(OR(AND(Listas!$B$6&gt;0,NOT(ISNUMBER(G22))),AND(Listas!$B$7&gt;0,NOT(ISNUMBER(H22)))),"AVALIAÇÃO INCOMPLETA",IF(Listas!$B$6=0,0,G22*Listas!$B$6)+IF(Listas!$B$7=0,0,H22*Listas!$B$7))))</x:f>
      </x:c>
      <x:c r="J22" s="42" t="str">
        <x:f>IF(A22="","",IF(OR(COUNT(Listas!$B$8:$B$9)&lt;&gt;2,MIN(Listas!$B$8:$B$9)&lt;1,MAX(Listas!$B$8:$B$9)&gt;5,Listas!$B$9&lt;Listas!$B$8),"REVISAR FAIXAS",IF(A22="","",IF(NOT(ISNUMBER(I22)),"REVISAR AVALIAÇÃO",IF($A22="","",IF($I22&gt;=Listas!$B$9,"ALTO DESEMPENHO",IF($I22&gt;=Listas!$B$8,"DESEMPENHO ESPERADO","DESENVOLVIMENTO NECESSÁRIO")))))))</x:f>
      </x:c>
      <x:c r="K22" s="42" t="str">
        <x:f>IF(A22="","",IF(OR(NOT(ISNUMBER(Listas!$B$10)),Listas!$B$10&lt;(-4),Listas!$B$10&gt;0),"n.a.",COUNTIFS(Avaliacoes!$B$5:$B$304,A22,Avaliacoes!$M$5:$M$304,"OK",Avaliacoes!$J$5:$J$304,"&lt;="&amp;Listas!$B$10)))</x:f>
      </x:c>
      <x:c r="L22" s="42" t="str">
        <x:f>IF(A22="","",COUNTIFS(PDI!$B$5:$B$204,A22,PDI!$N$5:$N$204,"ATRASADA")+COUNTIFS(PDI!$B$5:$B$204,A22,PDI!$N$5:$N$204,"VENCE EM BREVE")+COUNTIFS(PDI!$B$5:$B$204,A22,PDI!$N$5:$N$204,"NO PRAZO"))</x:f>
      </x:c>
      <x:c r="M22" s="42" t="str">
        <x:f>IF($A22="","",COUNTIFS(PDI!$B$5:$B$204,$A22,PDI!$N$5:$N$204,"ATRASADA"))</x:f>
      </x:c>
      <x:c r="N22" s="42" t="str">
        <x:f>IF(A22="","",IF(OR(NOT(ISNUMBER(Listas!$B$10)),Listas!$B$10&lt;(-4),Listas!$B$10&gt;0),"REVISAR GAP",IF(A22="","",IF(OR(COUNT(Listas!$B$8:$B$9)&lt;&gt;2,MIN(Listas!$B$8:$B$9)&lt;1,MAX(Listas!$B$8:$B$9)&gt;5,Listas!$B$9&lt;Listas!$B$8),"REVISAR FAIXAS",IF(A22="","",IF(NOT(ISNUMBER(I22)),"REVISAR AVALIAÇÃO",IF($A22="","",IF(AND($I22&gt;=Listas!$B$9,$K22=0),"Pronto agora",IF($I22&gt;=Listas!$B$8,"Pronto em 6 meses",IF($I22&gt;0,"Pronto em 12 meses","Reavaliar"))))))))))</x:f>
      </x:c>
      <x:c r="O22" s="42" t="str">
        <x:f>IF(A22="","",IF(OR(NOT(ISNUMBER(Listas!$B$10)),Listas!$B$10&lt;(-4),Listas!$B$10&gt;0),"REVISAR GAP",IF(A22="","",IF(OR(COUNT(Listas!$B$8:$B$9)&lt;&gt;2,MIN(Listas!$B$8:$B$9)&lt;1,MAX(Listas!$B$8:$B$9)&gt;5,Listas!$B$9&lt;Listas!$B$8),"REVISAR FAIXAS",IF(A22="","",IF(COUNTIFS(PDI!$B$5:$B$204,A22,PDI!$N$5:$N$204,"REVISAR DADOS")&gt;0,"REVISAR PDI",IF(A22="","",IF(NOT(ISNUMBER(I22)),"REVISAR AVALIAÇÃO",IF($A22="","",IF($M22&gt;0,"COBRAR PDI",IF($K22&gt;0,"PRIORIZAR GAPS",IF($I22&gt;=Listas!$B$9,"RECONHECER / SUCESSÃO",IF($I22&gt;=Listas!$B$8,"MANTER E DESENVOLVER","PDI PRIORITÁRIO")))))))))))))</x:f>
      </x:c>
      <x:c r="P22" s="1"/>
      <x:c r="Q22" s="1"/>
      <x:c r="R22" s="1"/>
      <x:c r="S22" s="1"/>
      <x:c r="T22" s="1"/>
      <x:c r="U22" s="1"/>
      <x:c r="V22" s="1"/>
      <x:c r="W22" s="1"/>
    </x:row>
    <x:row r="23">
      <x:c r="A23" s="30"/>
      <x:c r="B23" s="30"/>
      <x:c r="C23" s="30"/>
      <x:c r="D23" s="30"/>
      <x:c r="E23" s="30"/>
      <x:c r="F23" s="36"/>
      <x:c r="G23" s="41" t="str">
        <x:f>IF(A23="","",IF(COUNTIF($A$5:$A$104,A23)&lt;&gt;1,"REVISAR ID",IF(COUNTIFS(Avaliacoes!$B$5:$B$304,A23,Avaliacoes!$M$5:$M$304,"REVISAR")&gt;0,"REVISAR DADOS",IF(SUMIFS(Avaliacoes!$O$5:$O$304,Avaliacoes!$B$5:$B$304,A23,Avaliacoes!$C$5:$C$304,"Competência")=0,"n.a.",SUMIFS(Avaliacoes!$N$5:$N$304,Avaliacoes!$B$5:$B$304,A23,Avaliacoes!$C$5:$C$304,"Competência")/SUMIFS(Avaliacoes!$O$5:$O$304,Avaliacoes!$B$5:$B$304,A23,Avaliacoes!$C$5:$C$304,"Competência")))))</x:f>
      </x:c>
      <x:c r="H23" s="41" t="str">
        <x:f>IF(A23="","",IF(COUNTIF($A$5:$A$104,A23)&lt;&gt;1,"REVISAR ID",IF(COUNTIFS(Avaliacoes!$B$5:$B$304,A23,Avaliacoes!$M$5:$M$304,"REVISAR")&gt;0,"REVISAR DADOS",IF(SUMIFS(Avaliacoes!$O$5:$O$304,Avaliacoes!$B$5:$B$304,A23,Avaliacoes!$C$5:$C$304,"Meta")=0,"n.a.",SUMIFS(Avaliacoes!$N$5:$N$304,Avaliacoes!$B$5:$B$304,A23,Avaliacoes!$C$5:$C$304,"Meta")/SUMIFS(Avaliacoes!$O$5:$O$304,Avaliacoes!$B$5:$B$304,A23,Avaliacoes!$C$5:$C$304,"Meta")))))</x:f>
      </x:c>
      <x:c r="I23" s="41" t="str">
        <x:f>IF(A23="","",IF(OR(COUNT(Listas!$B$6:$B$7)&lt;&gt;2,MIN(Listas!$B$6:$B$7)&lt;0,ABS(SUM(Listas!$B$6:$B$7)-1)&gt;0.000001),"REVISAR PESOS",IF(OR(AND(Listas!$B$6&gt;0,NOT(ISNUMBER(G23))),AND(Listas!$B$7&gt;0,NOT(ISNUMBER(H23)))),"AVALIAÇÃO INCOMPLETA",IF(Listas!$B$6=0,0,G23*Listas!$B$6)+IF(Listas!$B$7=0,0,H23*Listas!$B$7))))</x:f>
      </x:c>
      <x:c r="J23" s="42" t="str">
        <x:f>IF(A23="","",IF(OR(COUNT(Listas!$B$8:$B$9)&lt;&gt;2,MIN(Listas!$B$8:$B$9)&lt;1,MAX(Listas!$B$8:$B$9)&gt;5,Listas!$B$9&lt;Listas!$B$8),"REVISAR FAIXAS",IF(A23="","",IF(NOT(ISNUMBER(I23)),"REVISAR AVALIAÇÃO",IF($A23="","",IF($I23&gt;=Listas!$B$9,"ALTO DESEMPENHO",IF($I23&gt;=Listas!$B$8,"DESEMPENHO ESPERADO","DESENVOLVIMENTO NECESSÁRIO")))))))</x:f>
      </x:c>
      <x:c r="K23" s="42" t="str">
        <x:f>IF(A23="","",IF(OR(NOT(ISNUMBER(Listas!$B$10)),Listas!$B$10&lt;(-4),Listas!$B$10&gt;0),"n.a.",COUNTIFS(Avaliacoes!$B$5:$B$304,A23,Avaliacoes!$M$5:$M$304,"OK",Avaliacoes!$J$5:$J$304,"&lt;="&amp;Listas!$B$10)))</x:f>
      </x:c>
      <x:c r="L23" s="42" t="str">
        <x:f>IF(A23="","",COUNTIFS(PDI!$B$5:$B$204,A23,PDI!$N$5:$N$204,"ATRASADA")+COUNTIFS(PDI!$B$5:$B$204,A23,PDI!$N$5:$N$204,"VENCE EM BREVE")+COUNTIFS(PDI!$B$5:$B$204,A23,PDI!$N$5:$N$204,"NO PRAZO"))</x:f>
      </x:c>
      <x:c r="M23" s="42" t="str">
        <x:f>IF($A23="","",COUNTIFS(PDI!$B$5:$B$204,$A23,PDI!$N$5:$N$204,"ATRASADA"))</x:f>
      </x:c>
      <x:c r="N23" s="42" t="str">
        <x:f>IF(A23="","",IF(OR(NOT(ISNUMBER(Listas!$B$10)),Listas!$B$10&lt;(-4),Listas!$B$10&gt;0),"REVISAR GAP",IF(A23="","",IF(OR(COUNT(Listas!$B$8:$B$9)&lt;&gt;2,MIN(Listas!$B$8:$B$9)&lt;1,MAX(Listas!$B$8:$B$9)&gt;5,Listas!$B$9&lt;Listas!$B$8),"REVISAR FAIXAS",IF(A23="","",IF(NOT(ISNUMBER(I23)),"REVISAR AVALIAÇÃO",IF($A23="","",IF(AND($I23&gt;=Listas!$B$9,$K23=0),"Pronto agora",IF($I23&gt;=Listas!$B$8,"Pronto em 6 meses",IF($I23&gt;0,"Pronto em 12 meses","Reavaliar"))))))))))</x:f>
      </x:c>
      <x:c r="O23" s="42" t="str">
        <x:f>IF(A23="","",IF(OR(NOT(ISNUMBER(Listas!$B$10)),Listas!$B$10&lt;(-4),Listas!$B$10&gt;0),"REVISAR GAP",IF(A23="","",IF(OR(COUNT(Listas!$B$8:$B$9)&lt;&gt;2,MIN(Listas!$B$8:$B$9)&lt;1,MAX(Listas!$B$8:$B$9)&gt;5,Listas!$B$9&lt;Listas!$B$8),"REVISAR FAIXAS",IF(A23="","",IF(COUNTIFS(PDI!$B$5:$B$204,A23,PDI!$N$5:$N$204,"REVISAR DADOS")&gt;0,"REVISAR PDI",IF(A23="","",IF(NOT(ISNUMBER(I23)),"REVISAR AVALIAÇÃO",IF($A23="","",IF($M23&gt;0,"COBRAR PDI",IF($K23&gt;0,"PRIORIZAR GAPS",IF($I23&gt;=Listas!$B$9,"RECONHECER / SUCESSÃO",IF($I23&gt;=Listas!$B$8,"MANTER E DESENVOLVER","PDI PRIORITÁRIO")))))))))))))</x:f>
      </x:c>
      <x:c r="P23" s="1"/>
      <x:c r="Q23" s="1"/>
      <x:c r="R23" s="1"/>
      <x:c r="S23" s="1"/>
      <x:c r="T23" s="1"/>
      <x:c r="U23" s="1"/>
      <x:c r="V23" s="1"/>
      <x:c r="W23" s="1"/>
    </x:row>
    <x:row r="24">
      <x:c r="A24" s="30"/>
      <x:c r="B24" s="30"/>
      <x:c r="C24" s="30"/>
      <x:c r="D24" s="30"/>
      <x:c r="E24" s="30"/>
      <x:c r="F24" s="36"/>
      <x:c r="G24" s="41" t="str">
        <x:f>IF(A24="","",IF(COUNTIF($A$5:$A$104,A24)&lt;&gt;1,"REVISAR ID",IF(COUNTIFS(Avaliacoes!$B$5:$B$304,A24,Avaliacoes!$M$5:$M$304,"REVISAR")&gt;0,"REVISAR DADOS",IF(SUMIFS(Avaliacoes!$O$5:$O$304,Avaliacoes!$B$5:$B$304,A24,Avaliacoes!$C$5:$C$304,"Competência")=0,"n.a.",SUMIFS(Avaliacoes!$N$5:$N$304,Avaliacoes!$B$5:$B$304,A24,Avaliacoes!$C$5:$C$304,"Competência")/SUMIFS(Avaliacoes!$O$5:$O$304,Avaliacoes!$B$5:$B$304,A24,Avaliacoes!$C$5:$C$304,"Competência")))))</x:f>
      </x:c>
      <x:c r="H24" s="41" t="str">
        <x:f>IF(A24="","",IF(COUNTIF($A$5:$A$104,A24)&lt;&gt;1,"REVISAR ID",IF(COUNTIFS(Avaliacoes!$B$5:$B$304,A24,Avaliacoes!$M$5:$M$304,"REVISAR")&gt;0,"REVISAR DADOS",IF(SUMIFS(Avaliacoes!$O$5:$O$304,Avaliacoes!$B$5:$B$304,A24,Avaliacoes!$C$5:$C$304,"Meta")=0,"n.a.",SUMIFS(Avaliacoes!$N$5:$N$304,Avaliacoes!$B$5:$B$304,A24,Avaliacoes!$C$5:$C$304,"Meta")/SUMIFS(Avaliacoes!$O$5:$O$304,Avaliacoes!$B$5:$B$304,A24,Avaliacoes!$C$5:$C$304,"Meta")))))</x:f>
      </x:c>
      <x:c r="I24" s="41" t="str">
        <x:f>IF(A24="","",IF(OR(COUNT(Listas!$B$6:$B$7)&lt;&gt;2,MIN(Listas!$B$6:$B$7)&lt;0,ABS(SUM(Listas!$B$6:$B$7)-1)&gt;0.000001),"REVISAR PESOS",IF(OR(AND(Listas!$B$6&gt;0,NOT(ISNUMBER(G24))),AND(Listas!$B$7&gt;0,NOT(ISNUMBER(H24)))),"AVALIAÇÃO INCOMPLETA",IF(Listas!$B$6=0,0,G24*Listas!$B$6)+IF(Listas!$B$7=0,0,H24*Listas!$B$7))))</x:f>
      </x:c>
      <x:c r="J24" s="42" t="str">
        <x:f>IF(A24="","",IF(OR(COUNT(Listas!$B$8:$B$9)&lt;&gt;2,MIN(Listas!$B$8:$B$9)&lt;1,MAX(Listas!$B$8:$B$9)&gt;5,Listas!$B$9&lt;Listas!$B$8),"REVISAR FAIXAS",IF(A24="","",IF(NOT(ISNUMBER(I24)),"REVISAR AVALIAÇÃO",IF($A24="","",IF($I24&gt;=Listas!$B$9,"ALTO DESEMPENHO",IF($I24&gt;=Listas!$B$8,"DESEMPENHO ESPERADO","DESENVOLVIMENTO NECESSÁRIO")))))))</x:f>
      </x:c>
      <x:c r="K24" s="42" t="str">
        <x:f>IF(A24="","",IF(OR(NOT(ISNUMBER(Listas!$B$10)),Listas!$B$10&lt;(-4),Listas!$B$10&gt;0),"n.a.",COUNTIFS(Avaliacoes!$B$5:$B$304,A24,Avaliacoes!$M$5:$M$304,"OK",Avaliacoes!$J$5:$J$304,"&lt;="&amp;Listas!$B$10)))</x:f>
      </x:c>
      <x:c r="L24" s="42" t="str">
        <x:f>IF(A24="","",COUNTIFS(PDI!$B$5:$B$204,A24,PDI!$N$5:$N$204,"ATRASADA")+COUNTIFS(PDI!$B$5:$B$204,A24,PDI!$N$5:$N$204,"VENCE EM BREVE")+COUNTIFS(PDI!$B$5:$B$204,A24,PDI!$N$5:$N$204,"NO PRAZO"))</x:f>
      </x:c>
      <x:c r="M24" s="42" t="str">
        <x:f>IF($A24="","",COUNTIFS(PDI!$B$5:$B$204,$A24,PDI!$N$5:$N$204,"ATRASADA"))</x:f>
      </x:c>
      <x:c r="N24" s="42" t="str">
        <x:f>IF(A24="","",IF(OR(NOT(ISNUMBER(Listas!$B$10)),Listas!$B$10&lt;(-4),Listas!$B$10&gt;0),"REVISAR GAP",IF(A24="","",IF(OR(COUNT(Listas!$B$8:$B$9)&lt;&gt;2,MIN(Listas!$B$8:$B$9)&lt;1,MAX(Listas!$B$8:$B$9)&gt;5,Listas!$B$9&lt;Listas!$B$8),"REVISAR FAIXAS",IF(A24="","",IF(NOT(ISNUMBER(I24)),"REVISAR AVALIAÇÃO",IF($A24="","",IF(AND($I24&gt;=Listas!$B$9,$K24=0),"Pronto agora",IF($I24&gt;=Listas!$B$8,"Pronto em 6 meses",IF($I24&gt;0,"Pronto em 12 meses","Reavaliar"))))))))))</x:f>
      </x:c>
      <x:c r="O24" s="42" t="str">
        <x:f>IF(A24="","",IF(OR(NOT(ISNUMBER(Listas!$B$10)),Listas!$B$10&lt;(-4),Listas!$B$10&gt;0),"REVISAR GAP",IF(A24="","",IF(OR(COUNT(Listas!$B$8:$B$9)&lt;&gt;2,MIN(Listas!$B$8:$B$9)&lt;1,MAX(Listas!$B$8:$B$9)&gt;5,Listas!$B$9&lt;Listas!$B$8),"REVISAR FAIXAS",IF(A24="","",IF(COUNTIFS(PDI!$B$5:$B$204,A24,PDI!$N$5:$N$204,"REVISAR DADOS")&gt;0,"REVISAR PDI",IF(A24="","",IF(NOT(ISNUMBER(I24)),"REVISAR AVALIAÇÃO",IF($A24="","",IF($M24&gt;0,"COBRAR PDI",IF($K24&gt;0,"PRIORIZAR GAPS",IF($I24&gt;=Listas!$B$9,"RECONHECER / SUCESSÃO",IF($I24&gt;=Listas!$B$8,"MANTER E DESENVOLVER","PDI PRIORITÁRIO")))))))))))))</x:f>
      </x:c>
      <x:c r="P24" s="1"/>
      <x:c r="Q24" s="1"/>
      <x:c r="R24" s="1"/>
      <x:c r="S24" s="1"/>
      <x:c r="T24" s="1"/>
      <x:c r="U24" s="1"/>
      <x:c r="V24" s="1"/>
      <x:c r="W24" s="1"/>
    </x:row>
    <x:row r="25">
      <x:c r="A25" s="30"/>
      <x:c r="B25" s="30"/>
      <x:c r="C25" s="30"/>
      <x:c r="D25" s="30"/>
      <x:c r="E25" s="30"/>
      <x:c r="F25" s="36"/>
      <x:c r="G25" s="41" t="str">
        <x:f>IF(A25="","",IF(COUNTIF($A$5:$A$104,A25)&lt;&gt;1,"REVISAR ID",IF(COUNTIFS(Avaliacoes!$B$5:$B$304,A25,Avaliacoes!$M$5:$M$304,"REVISAR")&gt;0,"REVISAR DADOS",IF(SUMIFS(Avaliacoes!$O$5:$O$304,Avaliacoes!$B$5:$B$304,A25,Avaliacoes!$C$5:$C$304,"Competência")=0,"n.a.",SUMIFS(Avaliacoes!$N$5:$N$304,Avaliacoes!$B$5:$B$304,A25,Avaliacoes!$C$5:$C$304,"Competência")/SUMIFS(Avaliacoes!$O$5:$O$304,Avaliacoes!$B$5:$B$304,A25,Avaliacoes!$C$5:$C$304,"Competência")))))</x:f>
      </x:c>
      <x:c r="H25" s="41" t="str">
        <x:f>IF(A25="","",IF(COUNTIF($A$5:$A$104,A25)&lt;&gt;1,"REVISAR ID",IF(COUNTIFS(Avaliacoes!$B$5:$B$304,A25,Avaliacoes!$M$5:$M$304,"REVISAR")&gt;0,"REVISAR DADOS",IF(SUMIFS(Avaliacoes!$O$5:$O$304,Avaliacoes!$B$5:$B$304,A25,Avaliacoes!$C$5:$C$304,"Meta")=0,"n.a.",SUMIFS(Avaliacoes!$N$5:$N$304,Avaliacoes!$B$5:$B$304,A25,Avaliacoes!$C$5:$C$304,"Meta")/SUMIFS(Avaliacoes!$O$5:$O$304,Avaliacoes!$B$5:$B$304,A25,Avaliacoes!$C$5:$C$304,"Meta")))))</x:f>
      </x:c>
      <x:c r="I25" s="41" t="str">
        <x:f>IF(A25="","",IF(OR(COUNT(Listas!$B$6:$B$7)&lt;&gt;2,MIN(Listas!$B$6:$B$7)&lt;0,ABS(SUM(Listas!$B$6:$B$7)-1)&gt;0.000001),"REVISAR PESOS",IF(OR(AND(Listas!$B$6&gt;0,NOT(ISNUMBER(G25))),AND(Listas!$B$7&gt;0,NOT(ISNUMBER(H25)))),"AVALIAÇÃO INCOMPLETA",IF(Listas!$B$6=0,0,G25*Listas!$B$6)+IF(Listas!$B$7=0,0,H25*Listas!$B$7))))</x:f>
      </x:c>
      <x:c r="J25" s="42" t="str">
        <x:f>IF(A25="","",IF(OR(COUNT(Listas!$B$8:$B$9)&lt;&gt;2,MIN(Listas!$B$8:$B$9)&lt;1,MAX(Listas!$B$8:$B$9)&gt;5,Listas!$B$9&lt;Listas!$B$8),"REVISAR FAIXAS",IF(A25="","",IF(NOT(ISNUMBER(I25)),"REVISAR AVALIAÇÃO",IF($A25="","",IF($I25&gt;=Listas!$B$9,"ALTO DESEMPENHO",IF($I25&gt;=Listas!$B$8,"DESEMPENHO ESPERADO","DESENVOLVIMENTO NECESSÁRIO")))))))</x:f>
      </x:c>
      <x:c r="K25" s="42" t="str">
        <x:f>IF(A25="","",IF(OR(NOT(ISNUMBER(Listas!$B$10)),Listas!$B$10&lt;(-4),Listas!$B$10&gt;0),"n.a.",COUNTIFS(Avaliacoes!$B$5:$B$304,A25,Avaliacoes!$M$5:$M$304,"OK",Avaliacoes!$J$5:$J$304,"&lt;="&amp;Listas!$B$10)))</x:f>
      </x:c>
      <x:c r="L25" s="42" t="str">
        <x:f>IF(A25="","",COUNTIFS(PDI!$B$5:$B$204,A25,PDI!$N$5:$N$204,"ATRASADA")+COUNTIFS(PDI!$B$5:$B$204,A25,PDI!$N$5:$N$204,"VENCE EM BREVE")+COUNTIFS(PDI!$B$5:$B$204,A25,PDI!$N$5:$N$204,"NO PRAZO"))</x:f>
      </x:c>
      <x:c r="M25" s="42" t="str">
        <x:f>IF($A25="","",COUNTIFS(PDI!$B$5:$B$204,$A25,PDI!$N$5:$N$204,"ATRASADA"))</x:f>
      </x:c>
      <x:c r="N25" s="42" t="str">
        <x:f>IF(A25="","",IF(OR(NOT(ISNUMBER(Listas!$B$10)),Listas!$B$10&lt;(-4),Listas!$B$10&gt;0),"REVISAR GAP",IF(A25="","",IF(OR(COUNT(Listas!$B$8:$B$9)&lt;&gt;2,MIN(Listas!$B$8:$B$9)&lt;1,MAX(Listas!$B$8:$B$9)&gt;5,Listas!$B$9&lt;Listas!$B$8),"REVISAR FAIXAS",IF(A25="","",IF(NOT(ISNUMBER(I25)),"REVISAR AVALIAÇÃO",IF($A25="","",IF(AND($I25&gt;=Listas!$B$9,$K25=0),"Pronto agora",IF($I25&gt;=Listas!$B$8,"Pronto em 6 meses",IF($I25&gt;0,"Pronto em 12 meses","Reavaliar"))))))))))</x:f>
      </x:c>
      <x:c r="O25" s="42" t="str">
        <x:f>IF(A25="","",IF(OR(NOT(ISNUMBER(Listas!$B$10)),Listas!$B$10&lt;(-4),Listas!$B$10&gt;0),"REVISAR GAP",IF(A25="","",IF(OR(COUNT(Listas!$B$8:$B$9)&lt;&gt;2,MIN(Listas!$B$8:$B$9)&lt;1,MAX(Listas!$B$8:$B$9)&gt;5,Listas!$B$9&lt;Listas!$B$8),"REVISAR FAIXAS",IF(A25="","",IF(COUNTIFS(PDI!$B$5:$B$204,A25,PDI!$N$5:$N$204,"REVISAR DADOS")&gt;0,"REVISAR PDI",IF(A25="","",IF(NOT(ISNUMBER(I25)),"REVISAR AVALIAÇÃO",IF($A25="","",IF($M25&gt;0,"COBRAR PDI",IF($K25&gt;0,"PRIORIZAR GAPS",IF($I25&gt;=Listas!$B$9,"RECONHECER / SUCESSÃO",IF($I25&gt;=Listas!$B$8,"MANTER E DESENVOLVER","PDI PRIORITÁRIO")))))))))))))</x:f>
      </x:c>
      <x:c r="P25" s="1"/>
      <x:c r="Q25" s="1"/>
      <x:c r="R25" s="1"/>
      <x:c r="S25" s="1"/>
      <x:c r="T25" s="1"/>
      <x:c r="U25" s="1"/>
      <x:c r="V25" s="1"/>
      <x:c r="W25" s="1"/>
    </x:row>
    <x:row r="26">
      <x:c r="A26" s="30"/>
      <x:c r="B26" s="30"/>
      <x:c r="C26" s="30"/>
      <x:c r="D26" s="30"/>
      <x:c r="E26" s="30"/>
      <x:c r="F26" s="36"/>
      <x:c r="G26" s="41" t="str">
        <x:f>IF(A26="","",IF(COUNTIF($A$5:$A$104,A26)&lt;&gt;1,"REVISAR ID",IF(COUNTIFS(Avaliacoes!$B$5:$B$304,A26,Avaliacoes!$M$5:$M$304,"REVISAR")&gt;0,"REVISAR DADOS",IF(SUMIFS(Avaliacoes!$O$5:$O$304,Avaliacoes!$B$5:$B$304,A26,Avaliacoes!$C$5:$C$304,"Competência")=0,"n.a.",SUMIFS(Avaliacoes!$N$5:$N$304,Avaliacoes!$B$5:$B$304,A26,Avaliacoes!$C$5:$C$304,"Competência")/SUMIFS(Avaliacoes!$O$5:$O$304,Avaliacoes!$B$5:$B$304,A26,Avaliacoes!$C$5:$C$304,"Competência")))))</x:f>
      </x:c>
      <x:c r="H26" s="41" t="str">
        <x:f>IF(A26="","",IF(COUNTIF($A$5:$A$104,A26)&lt;&gt;1,"REVISAR ID",IF(COUNTIFS(Avaliacoes!$B$5:$B$304,A26,Avaliacoes!$M$5:$M$304,"REVISAR")&gt;0,"REVISAR DADOS",IF(SUMIFS(Avaliacoes!$O$5:$O$304,Avaliacoes!$B$5:$B$304,A26,Avaliacoes!$C$5:$C$304,"Meta")=0,"n.a.",SUMIFS(Avaliacoes!$N$5:$N$304,Avaliacoes!$B$5:$B$304,A26,Avaliacoes!$C$5:$C$304,"Meta")/SUMIFS(Avaliacoes!$O$5:$O$304,Avaliacoes!$B$5:$B$304,A26,Avaliacoes!$C$5:$C$304,"Meta")))))</x:f>
      </x:c>
      <x:c r="I26" s="41" t="str">
        <x:f>IF(A26="","",IF(OR(COUNT(Listas!$B$6:$B$7)&lt;&gt;2,MIN(Listas!$B$6:$B$7)&lt;0,ABS(SUM(Listas!$B$6:$B$7)-1)&gt;0.000001),"REVISAR PESOS",IF(OR(AND(Listas!$B$6&gt;0,NOT(ISNUMBER(G26))),AND(Listas!$B$7&gt;0,NOT(ISNUMBER(H26)))),"AVALIAÇÃO INCOMPLETA",IF(Listas!$B$6=0,0,G26*Listas!$B$6)+IF(Listas!$B$7=0,0,H26*Listas!$B$7))))</x:f>
      </x:c>
      <x:c r="J26" s="42" t="str">
        <x:f>IF(A26="","",IF(OR(COUNT(Listas!$B$8:$B$9)&lt;&gt;2,MIN(Listas!$B$8:$B$9)&lt;1,MAX(Listas!$B$8:$B$9)&gt;5,Listas!$B$9&lt;Listas!$B$8),"REVISAR FAIXAS",IF(A26="","",IF(NOT(ISNUMBER(I26)),"REVISAR AVALIAÇÃO",IF($A26="","",IF($I26&gt;=Listas!$B$9,"ALTO DESEMPENHO",IF($I26&gt;=Listas!$B$8,"DESEMPENHO ESPERADO","DESENVOLVIMENTO NECESSÁRIO")))))))</x:f>
      </x:c>
      <x:c r="K26" s="42" t="str">
        <x:f>IF(A26="","",IF(OR(NOT(ISNUMBER(Listas!$B$10)),Listas!$B$10&lt;(-4),Listas!$B$10&gt;0),"n.a.",COUNTIFS(Avaliacoes!$B$5:$B$304,A26,Avaliacoes!$M$5:$M$304,"OK",Avaliacoes!$J$5:$J$304,"&lt;="&amp;Listas!$B$10)))</x:f>
      </x:c>
      <x:c r="L26" s="42" t="str">
        <x:f>IF(A26="","",COUNTIFS(PDI!$B$5:$B$204,A26,PDI!$N$5:$N$204,"ATRASADA")+COUNTIFS(PDI!$B$5:$B$204,A26,PDI!$N$5:$N$204,"VENCE EM BREVE")+COUNTIFS(PDI!$B$5:$B$204,A26,PDI!$N$5:$N$204,"NO PRAZO"))</x:f>
      </x:c>
      <x:c r="M26" s="42" t="str">
        <x:f>IF($A26="","",COUNTIFS(PDI!$B$5:$B$204,$A26,PDI!$N$5:$N$204,"ATRASADA"))</x:f>
      </x:c>
      <x:c r="N26" s="42" t="str">
        <x:f>IF(A26="","",IF(OR(NOT(ISNUMBER(Listas!$B$10)),Listas!$B$10&lt;(-4),Listas!$B$10&gt;0),"REVISAR GAP",IF(A26="","",IF(OR(COUNT(Listas!$B$8:$B$9)&lt;&gt;2,MIN(Listas!$B$8:$B$9)&lt;1,MAX(Listas!$B$8:$B$9)&gt;5,Listas!$B$9&lt;Listas!$B$8),"REVISAR FAIXAS",IF(A26="","",IF(NOT(ISNUMBER(I26)),"REVISAR AVALIAÇÃO",IF($A26="","",IF(AND($I26&gt;=Listas!$B$9,$K26=0),"Pronto agora",IF($I26&gt;=Listas!$B$8,"Pronto em 6 meses",IF($I26&gt;0,"Pronto em 12 meses","Reavaliar"))))))))))</x:f>
      </x:c>
      <x:c r="O26" s="42" t="str">
        <x:f>IF(A26="","",IF(OR(NOT(ISNUMBER(Listas!$B$10)),Listas!$B$10&lt;(-4),Listas!$B$10&gt;0),"REVISAR GAP",IF(A26="","",IF(OR(COUNT(Listas!$B$8:$B$9)&lt;&gt;2,MIN(Listas!$B$8:$B$9)&lt;1,MAX(Listas!$B$8:$B$9)&gt;5,Listas!$B$9&lt;Listas!$B$8),"REVISAR FAIXAS",IF(A26="","",IF(COUNTIFS(PDI!$B$5:$B$204,A26,PDI!$N$5:$N$204,"REVISAR DADOS")&gt;0,"REVISAR PDI",IF(A26="","",IF(NOT(ISNUMBER(I26)),"REVISAR AVALIAÇÃO",IF($A26="","",IF($M26&gt;0,"COBRAR PDI",IF($K26&gt;0,"PRIORIZAR GAPS",IF($I26&gt;=Listas!$B$9,"RECONHECER / SUCESSÃO",IF($I26&gt;=Listas!$B$8,"MANTER E DESENVOLVER","PDI PRIORITÁRIO")))))))))))))</x:f>
      </x:c>
      <x:c r="P26" s="1"/>
      <x:c r="Q26" s="1"/>
      <x:c r="R26" s="1"/>
      <x:c r="S26" s="1"/>
      <x:c r="T26" s="1"/>
      <x:c r="U26" s="1"/>
      <x:c r="V26" s="1"/>
      <x:c r="W26" s="1"/>
    </x:row>
    <x:row r="27">
      <x:c r="A27" s="30"/>
      <x:c r="B27" s="30"/>
      <x:c r="C27" s="30"/>
      <x:c r="D27" s="30"/>
      <x:c r="E27" s="30"/>
      <x:c r="F27" s="36"/>
      <x:c r="G27" s="41" t="str">
        <x:f>IF(A27="","",IF(COUNTIF($A$5:$A$104,A27)&lt;&gt;1,"REVISAR ID",IF(COUNTIFS(Avaliacoes!$B$5:$B$304,A27,Avaliacoes!$M$5:$M$304,"REVISAR")&gt;0,"REVISAR DADOS",IF(SUMIFS(Avaliacoes!$O$5:$O$304,Avaliacoes!$B$5:$B$304,A27,Avaliacoes!$C$5:$C$304,"Competência")=0,"n.a.",SUMIFS(Avaliacoes!$N$5:$N$304,Avaliacoes!$B$5:$B$304,A27,Avaliacoes!$C$5:$C$304,"Competência")/SUMIFS(Avaliacoes!$O$5:$O$304,Avaliacoes!$B$5:$B$304,A27,Avaliacoes!$C$5:$C$304,"Competência")))))</x:f>
      </x:c>
      <x:c r="H27" s="41" t="str">
        <x:f>IF(A27="","",IF(COUNTIF($A$5:$A$104,A27)&lt;&gt;1,"REVISAR ID",IF(COUNTIFS(Avaliacoes!$B$5:$B$304,A27,Avaliacoes!$M$5:$M$304,"REVISAR")&gt;0,"REVISAR DADOS",IF(SUMIFS(Avaliacoes!$O$5:$O$304,Avaliacoes!$B$5:$B$304,A27,Avaliacoes!$C$5:$C$304,"Meta")=0,"n.a.",SUMIFS(Avaliacoes!$N$5:$N$304,Avaliacoes!$B$5:$B$304,A27,Avaliacoes!$C$5:$C$304,"Meta")/SUMIFS(Avaliacoes!$O$5:$O$304,Avaliacoes!$B$5:$B$304,A27,Avaliacoes!$C$5:$C$304,"Meta")))))</x:f>
      </x:c>
      <x:c r="I27" s="41" t="str">
        <x:f>IF(A27="","",IF(OR(COUNT(Listas!$B$6:$B$7)&lt;&gt;2,MIN(Listas!$B$6:$B$7)&lt;0,ABS(SUM(Listas!$B$6:$B$7)-1)&gt;0.000001),"REVISAR PESOS",IF(OR(AND(Listas!$B$6&gt;0,NOT(ISNUMBER(G27))),AND(Listas!$B$7&gt;0,NOT(ISNUMBER(H27)))),"AVALIAÇÃO INCOMPLETA",IF(Listas!$B$6=0,0,G27*Listas!$B$6)+IF(Listas!$B$7=0,0,H27*Listas!$B$7))))</x:f>
      </x:c>
      <x:c r="J27" s="42" t="str">
        <x:f>IF(A27="","",IF(OR(COUNT(Listas!$B$8:$B$9)&lt;&gt;2,MIN(Listas!$B$8:$B$9)&lt;1,MAX(Listas!$B$8:$B$9)&gt;5,Listas!$B$9&lt;Listas!$B$8),"REVISAR FAIXAS",IF(A27="","",IF(NOT(ISNUMBER(I27)),"REVISAR AVALIAÇÃO",IF($A27="","",IF($I27&gt;=Listas!$B$9,"ALTO DESEMPENHO",IF($I27&gt;=Listas!$B$8,"DESEMPENHO ESPERADO","DESENVOLVIMENTO NECESSÁRIO")))))))</x:f>
      </x:c>
      <x:c r="K27" s="42" t="str">
        <x:f>IF(A27="","",IF(OR(NOT(ISNUMBER(Listas!$B$10)),Listas!$B$10&lt;(-4),Listas!$B$10&gt;0),"n.a.",COUNTIFS(Avaliacoes!$B$5:$B$304,A27,Avaliacoes!$M$5:$M$304,"OK",Avaliacoes!$J$5:$J$304,"&lt;="&amp;Listas!$B$10)))</x:f>
      </x:c>
      <x:c r="L27" s="42" t="str">
        <x:f>IF(A27="","",COUNTIFS(PDI!$B$5:$B$204,A27,PDI!$N$5:$N$204,"ATRASADA")+COUNTIFS(PDI!$B$5:$B$204,A27,PDI!$N$5:$N$204,"VENCE EM BREVE")+COUNTIFS(PDI!$B$5:$B$204,A27,PDI!$N$5:$N$204,"NO PRAZO"))</x:f>
      </x:c>
      <x:c r="M27" s="42" t="str">
        <x:f>IF($A27="","",COUNTIFS(PDI!$B$5:$B$204,$A27,PDI!$N$5:$N$204,"ATRASADA"))</x:f>
      </x:c>
      <x:c r="N27" s="42" t="str">
        <x:f>IF(A27="","",IF(OR(NOT(ISNUMBER(Listas!$B$10)),Listas!$B$10&lt;(-4),Listas!$B$10&gt;0),"REVISAR GAP",IF(A27="","",IF(OR(COUNT(Listas!$B$8:$B$9)&lt;&gt;2,MIN(Listas!$B$8:$B$9)&lt;1,MAX(Listas!$B$8:$B$9)&gt;5,Listas!$B$9&lt;Listas!$B$8),"REVISAR FAIXAS",IF(A27="","",IF(NOT(ISNUMBER(I27)),"REVISAR AVALIAÇÃO",IF($A27="","",IF(AND($I27&gt;=Listas!$B$9,$K27=0),"Pronto agora",IF($I27&gt;=Listas!$B$8,"Pronto em 6 meses",IF($I27&gt;0,"Pronto em 12 meses","Reavaliar"))))))))))</x:f>
      </x:c>
      <x:c r="O27" s="42" t="str">
        <x:f>IF(A27="","",IF(OR(NOT(ISNUMBER(Listas!$B$10)),Listas!$B$10&lt;(-4),Listas!$B$10&gt;0),"REVISAR GAP",IF(A27="","",IF(OR(COUNT(Listas!$B$8:$B$9)&lt;&gt;2,MIN(Listas!$B$8:$B$9)&lt;1,MAX(Listas!$B$8:$B$9)&gt;5,Listas!$B$9&lt;Listas!$B$8),"REVISAR FAIXAS",IF(A27="","",IF(COUNTIFS(PDI!$B$5:$B$204,A27,PDI!$N$5:$N$204,"REVISAR DADOS")&gt;0,"REVISAR PDI",IF(A27="","",IF(NOT(ISNUMBER(I27)),"REVISAR AVALIAÇÃO",IF($A27="","",IF($M27&gt;0,"COBRAR PDI",IF($K27&gt;0,"PRIORIZAR GAPS",IF($I27&gt;=Listas!$B$9,"RECONHECER / SUCESSÃO",IF($I27&gt;=Listas!$B$8,"MANTER E DESENVOLVER","PDI PRIORITÁRIO")))))))))))))</x:f>
      </x:c>
      <x:c r="P27" s="1"/>
      <x:c r="Q27" s="1"/>
      <x:c r="R27" s="1"/>
      <x:c r="S27" s="1"/>
      <x:c r="T27" s="1"/>
      <x:c r="U27" s="1"/>
      <x:c r="V27" s="1"/>
      <x:c r="W27" s="1"/>
    </x:row>
    <x:row r="28">
      <x:c r="A28" s="30"/>
      <x:c r="B28" s="30"/>
      <x:c r="C28" s="30"/>
      <x:c r="D28" s="30"/>
      <x:c r="E28" s="30"/>
      <x:c r="F28" s="36"/>
      <x:c r="G28" s="41" t="str">
        <x:f>IF(A28="","",IF(COUNTIF($A$5:$A$104,A28)&lt;&gt;1,"REVISAR ID",IF(COUNTIFS(Avaliacoes!$B$5:$B$304,A28,Avaliacoes!$M$5:$M$304,"REVISAR")&gt;0,"REVISAR DADOS",IF(SUMIFS(Avaliacoes!$O$5:$O$304,Avaliacoes!$B$5:$B$304,A28,Avaliacoes!$C$5:$C$304,"Competência")=0,"n.a.",SUMIFS(Avaliacoes!$N$5:$N$304,Avaliacoes!$B$5:$B$304,A28,Avaliacoes!$C$5:$C$304,"Competência")/SUMIFS(Avaliacoes!$O$5:$O$304,Avaliacoes!$B$5:$B$304,A28,Avaliacoes!$C$5:$C$304,"Competência")))))</x:f>
      </x:c>
      <x:c r="H28" s="41" t="str">
        <x:f>IF(A28="","",IF(COUNTIF($A$5:$A$104,A28)&lt;&gt;1,"REVISAR ID",IF(COUNTIFS(Avaliacoes!$B$5:$B$304,A28,Avaliacoes!$M$5:$M$304,"REVISAR")&gt;0,"REVISAR DADOS",IF(SUMIFS(Avaliacoes!$O$5:$O$304,Avaliacoes!$B$5:$B$304,A28,Avaliacoes!$C$5:$C$304,"Meta")=0,"n.a.",SUMIFS(Avaliacoes!$N$5:$N$304,Avaliacoes!$B$5:$B$304,A28,Avaliacoes!$C$5:$C$304,"Meta")/SUMIFS(Avaliacoes!$O$5:$O$304,Avaliacoes!$B$5:$B$304,A28,Avaliacoes!$C$5:$C$304,"Meta")))))</x:f>
      </x:c>
      <x:c r="I28" s="41" t="str">
        <x:f>IF(A28="","",IF(OR(COUNT(Listas!$B$6:$B$7)&lt;&gt;2,MIN(Listas!$B$6:$B$7)&lt;0,ABS(SUM(Listas!$B$6:$B$7)-1)&gt;0.000001),"REVISAR PESOS",IF(OR(AND(Listas!$B$6&gt;0,NOT(ISNUMBER(G28))),AND(Listas!$B$7&gt;0,NOT(ISNUMBER(H28)))),"AVALIAÇÃO INCOMPLETA",IF(Listas!$B$6=0,0,G28*Listas!$B$6)+IF(Listas!$B$7=0,0,H28*Listas!$B$7))))</x:f>
      </x:c>
      <x:c r="J28" s="42" t="str">
        <x:f>IF(A28="","",IF(OR(COUNT(Listas!$B$8:$B$9)&lt;&gt;2,MIN(Listas!$B$8:$B$9)&lt;1,MAX(Listas!$B$8:$B$9)&gt;5,Listas!$B$9&lt;Listas!$B$8),"REVISAR FAIXAS",IF(A28="","",IF(NOT(ISNUMBER(I28)),"REVISAR AVALIAÇÃO",IF($A28="","",IF($I28&gt;=Listas!$B$9,"ALTO DESEMPENHO",IF($I28&gt;=Listas!$B$8,"DESEMPENHO ESPERADO","DESENVOLVIMENTO NECESSÁRIO")))))))</x:f>
      </x:c>
      <x:c r="K28" s="42" t="str">
        <x:f>IF(A28="","",IF(OR(NOT(ISNUMBER(Listas!$B$10)),Listas!$B$10&lt;(-4),Listas!$B$10&gt;0),"n.a.",COUNTIFS(Avaliacoes!$B$5:$B$304,A28,Avaliacoes!$M$5:$M$304,"OK",Avaliacoes!$J$5:$J$304,"&lt;="&amp;Listas!$B$10)))</x:f>
      </x:c>
      <x:c r="L28" s="42" t="str">
        <x:f>IF(A28="","",COUNTIFS(PDI!$B$5:$B$204,A28,PDI!$N$5:$N$204,"ATRASADA")+COUNTIFS(PDI!$B$5:$B$204,A28,PDI!$N$5:$N$204,"VENCE EM BREVE")+COUNTIFS(PDI!$B$5:$B$204,A28,PDI!$N$5:$N$204,"NO PRAZO"))</x:f>
      </x:c>
      <x:c r="M28" s="42" t="str">
        <x:f>IF($A28="","",COUNTIFS(PDI!$B$5:$B$204,$A28,PDI!$N$5:$N$204,"ATRASADA"))</x:f>
      </x:c>
      <x:c r="N28" s="42" t="str">
        <x:f>IF(A28="","",IF(OR(NOT(ISNUMBER(Listas!$B$10)),Listas!$B$10&lt;(-4),Listas!$B$10&gt;0),"REVISAR GAP",IF(A28="","",IF(OR(COUNT(Listas!$B$8:$B$9)&lt;&gt;2,MIN(Listas!$B$8:$B$9)&lt;1,MAX(Listas!$B$8:$B$9)&gt;5,Listas!$B$9&lt;Listas!$B$8),"REVISAR FAIXAS",IF(A28="","",IF(NOT(ISNUMBER(I28)),"REVISAR AVALIAÇÃO",IF($A28="","",IF(AND($I28&gt;=Listas!$B$9,$K28=0),"Pronto agora",IF($I28&gt;=Listas!$B$8,"Pronto em 6 meses",IF($I28&gt;0,"Pronto em 12 meses","Reavaliar"))))))))))</x:f>
      </x:c>
      <x:c r="O28" s="42" t="str">
        <x:f>IF(A28="","",IF(OR(NOT(ISNUMBER(Listas!$B$10)),Listas!$B$10&lt;(-4),Listas!$B$10&gt;0),"REVISAR GAP",IF(A28="","",IF(OR(COUNT(Listas!$B$8:$B$9)&lt;&gt;2,MIN(Listas!$B$8:$B$9)&lt;1,MAX(Listas!$B$8:$B$9)&gt;5,Listas!$B$9&lt;Listas!$B$8),"REVISAR FAIXAS",IF(A28="","",IF(COUNTIFS(PDI!$B$5:$B$204,A28,PDI!$N$5:$N$204,"REVISAR DADOS")&gt;0,"REVISAR PDI",IF(A28="","",IF(NOT(ISNUMBER(I28)),"REVISAR AVALIAÇÃO",IF($A28="","",IF($M28&gt;0,"COBRAR PDI",IF($K28&gt;0,"PRIORIZAR GAPS",IF($I28&gt;=Listas!$B$9,"RECONHECER / SUCESSÃO",IF($I28&gt;=Listas!$B$8,"MANTER E DESENVOLVER","PDI PRIORITÁRIO")))))))))))))</x:f>
      </x:c>
      <x:c r="P28" s="1"/>
      <x:c r="Q28" s="1"/>
      <x:c r="R28" s="1"/>
      <x:c r="S28" s="1"/>
      <x:c r="T28" s="1"/>
      <x:c r="U28" s="1"/>
      <x:c r="V28" s="1"/>
      <x:c r="W28" s="1"/>
    </x:row>
    <x:row r="29">
      <x:c r="A29" s="30"/>
      <x:c r="B29" s="30"/>
      <x:c r="C29" s="30"/>
      <x:c r="D29" s="30"/>
      <x:c r="E29" s="30"/>
      <x:c r="F29" s="36"/>
      <x:c r="G29" s="41" t="str">
        <x:f>IF(A29="","",IF(COUNTIF($A$5:$A$104,A29)&lt;&gt;1,"REVISAR ID",IF(COUNTIFS(Avaliacoes!$B$5:$B$304,A29,Avaliacoes!$M$5:$M$304,"REVISAR")&gt;0,"REVISAR DADOS",IF(SUMIFS(Avaliacoes!$O$5:$O$304,Avaliacoes!$B$5:$B$304,A29,Avaliacoes!$C$5:$C$304,"Competência")=0,"n.a.",SUMIFS(Avaliacoes!$N$5:$N$304,Avaliacoes!$B$5:$B$304,A29,Avaliacoes!$C$5:$C$304,"Competência")/SUMIFS(Avaliacoes!$O$5:$O$304,Avaliacoes!$B$5:$B$304,A29,Avaliacoes!$C$5:$C$304,"Competência")))))</x:f>
      </x:c>
      <x:c r="H29" s="41" t="str">
        <x:f>IF(A29="","",IF(COUNTIF($A$5:$A$104,A29)&lt;&gt;1,"REVISAR ID",IF(COUNTIFS(Avaliacoes!$B$5:$B$304,A29,Avaliacoes!$M$5:$M$304,"REVISAR")&gt;0,"REVISAR DADOS",IF(SUMIFS(Avaliacoes!$O$5:$O$304,Avaliacoes!$B$5:$B$304,A29,Avaliacoes!$C$5:$C$304,"Meta")=0,"n.a.",SUMIFS(Avaliacoes!$N$5:$N$304,Avaliacoes!$B$5:$B$304,A29,Avaliacoes!$C$5:$C$304,"Meta")/SUMIFS(Avaliacoes!$O$5:$O$304,Avaliacoes!$B$5:$B$304,A29,Avaliacoes!$C$5:$C$304,"Meta")))))</x:f>
      </x:c>
      <x:c r="I29" s="41" t="str">
        <x:f>IF(A29="","",IF(OR(COUNT(Listas!$B$6:$B$7)&lt;&gt;2,MIN(Listas!$B$6:$B$7)&lt;0,ABS(SUM(Listas!$B$6:$B$7)-1)&gt;0.000001),"REVISAR PESOS",IF(OR(AND(Listas!$B$6&gt;0,NOT(ISNUMBER(G29))),AND(Listas!$B$7&gt;0,NOT(ISNUMBER(H29)))),"AVALIAÇÃO INCOMPLETA",IF(Listas!$B$6=0,0,G29*Listas!$B$6)+IF(Listas!$B$7=0,0,H29*Listas!$B$7))))</x:f>
      </x:c>
      <x:c r="J29" s="42" t="str">
        <x:f>IF(A29="","",IF(OR(COUNT(Listas!$B$8:$B$9)&lt;&gt;2,MIN(Listas!$B$8:$B$9)&lt;1,MAX(Listas!$B$8:$B$9)&gt;5,Listas!$B$9&lt;Listas!$B$8),"REVISAR FAIXAS",IF(A29="","",IF(NOT(ISNUMBER(I29)),"REVISAR AVALIAÇÃO",IF($A29="","",IF($I29&gt;=Listas!$B$9,"ALTO DESEMPENHO",IF($I29&gt;=Listas!$B$8,"DESEMPENHO ESPERADO","DESENVOLVIMENTO NECESSÁRIO")))))))</x:f>
      </x:c>
      <x:c r="K29" s="42" t="str">
        <x:f>IF(A29="","",IF(OR(NOT(ISNUMBER(Listas!$B$10)),Listas!$B$10&lt;(-4),Listas!$B$10&gt;0),"n.a.",COUNTIFS(Avaliacoes!$B$5:$B$304,A29,Avaliacoes!$M$5:$M$304,"OK",Avaliacoes!$J$5:$J$304,"&lt;="&amp;Listas!$B$10)))</x:f>
      </x:c>
      <x:c r="L29" s="42" t="str">
        <x:f>IF(A29="","",COUNTIFS(PDI!$B$5:$B$204,A29,PDI!$N$5:$N$204,"ATRASADA")+COUNTIFS(PDI!$B$5:$B$204,A29,PDI!$N$5:$N$204,"VENCE EM BREVE")+COUNTIFS(PDI!$B$5:$B$204,A29,PDI!$N$5:$N$204,"NO PRAZO"))</x:f>
      </x:c>
      <x:c r="M29" s="42" t="str">
        <x:f>IF($A29="","",COUNTIFS(PDI!$B$5:$B$204,$A29,PDI!$N$5:$N$204,"ATRASADA"))</x:f>
      </x:c>
      <x:c r="N29" s="42" t="str">
        <x:f>IF(A29="","",IF(OR(NOT(ISNUMBER(Listas!$B$10)),Listas!$B$10&lt;(-4),Listas!$B$10&gt;0),"REVISAR GAP",IF(A29="","",IF(OR(COUNT(Listas!$B$8:$B$9)&lt;&gt;2,MIN(Listas!$B$8:$B$9)&lt;1,MAX(Listas!$B$8:$B$9)&gt;5,Listas!$B$9&lt;Listas!$B$8),"REVISAR FAIXAS",IF(A29="","",IF(NOT(ISNUMBER(I29)),"REVISAR AVALIAÇÃO",IF($A29="","",IF(AND($I29&gt;=Listas!$B$9,$K29=0),"Pronto agora",IF($I29&gt;=Listas!$B$8,"Pronto em 6 meses",IF($I29&gt;0,"Pronto em 12 meses","Reavaliar"))))))))))</x:f>
      </x:c>
      <x:c r="O29" s="42" t="str">
        <x:f>IF(A29="","",IF(OR(NOT(ISNUMBER(Listas!$B$10)),Listas!$B$10&lt;(-4),Listas!$B$10&gt;0),"REVISAR GAP",IF(A29="","",IF(OR(COUNT(Listas!$B$8:$B$9)&lt;&gt;2,MIN(Listas!$B$8:$B$9)&lt;1,MAX(Listas!$B$8:$B$9)&gt;5,Listas!$B$9&lt;Listas!$B$8),"REVISAR FAIXAS",IF(A29="","",IF(COUNTIFS(PDI!$B$5:$B$204,A29,PDI!$N$5:$N$204,"REVISAR DADOS")&gt;0,"REVISAR PDI",IF(A29="","",IF(NOT(ISNUMBER(I29)),"REVISAR AVALIAÇÃO",IF($A29="","",IF($M29&gt;0,"COBRAR PDI",IF($K29&gt;0,"PRIORIZAR GAPS",IF($I29&gt;=Listas!$B$9,"RECONHECER / SUCESSÃO",IF($I29&gt;=Listas!$B$8,"MANTER E DESENVOLVER","PDI PRIORITÁRIO")))))))))))))</x:f>
      </x:c>
      <x:c r="P29" s="1"/>
      <x:c r="Q29" s="1"/>
      <x:c r="R29" s="1"/>
      <x:c r="S29" s="1"/>
      <x:c r="T29" s="1"/>
      <x:c r="U29" s="1"/>
      <x:c r="V29" s="1"/>
      <x:c r="W29" s="1"/>
    </x:row>
    <x:row r="30">
      <x:c r="A30" s="30"/>
      <x:c r="B30" s="30"/>
      <x:c r="C30" s="30"/>
      <x:c r="D30" s="30"/>
      <x:c r="E30" s="30"/>
      <x:c r="F30" s="36"/>
      <x:c r="G30" s="41" t="str">
        <x:f>IF(A30="","",IF(COUNTIF($A$5:$A$104,A30)&lt;&gt;1,"REVISAR ID",IF(COUNTIFS(Avaliacoes!$B$5:$B$304,A30,Avaliacoes!$M$5:$M$304,"REVISAR")&gt;0,"REVISAR DADOS",IF(SUMIFS(Avaliacoes!$O$5:$O$304,Avaliacoes!$B$5:$B$304,A30,Avaliacoes!$C$5:$C$304,"Competência")=0,"n.a.",SUMIFS(Avaliacoes!$N$5:$N$304,Avaliacoes!$B$5:$B$304,A30,Avaliacoes!$C$5:$C$304,"Competência")/SUMIFS(Avaliacoes!$O$5:$O$304,Avaliacoes!$B$5:$B$304,A30,Avaliacoes!$C$5:$C$304,"Competência")))))</x:f>
      </x:c>
      <x:c r="H30" s="41" t="str">
        <x:f>IF(A30="","",IF(COUNTIF($A$5:$A$104,A30)&lt;&gt;1,"REVISAR ID",IF(COUNTIFS(Avaliacoes!$B$5:$B$304,A30,Avaliacoes!$M$5:$M$304,"REVISAR")&gt;0,"REVISAR DADOS",IF(SUMIFS(Avaliacoes!$O$5:$O$304,Avaliacoes!$B$5:$B$304,A30,Avaliacoes!$C$5:$C$304,"Meta")=0,"n.a.",SUMIFS(Avaliacoes!$N$5:$N$304,Avaliacoes!$B$5:$B$304,A30,Avaliacoes!$C$5:$C$304,"Meta")/SUMIFS(Avaliacoes!$O$5:$O$304,Avaliacoes!$B$5:$B$304,A30,Avaliacoes!$C$5:$C$304,"Meta")))))</x:f>
      </x:c>
      <x:c r="I30" s="41" t="str">
        <x:f>IF(A30="","",IF(OR(COUNT(Listas!$B$6:$B$7)&lt;&gt;2,MIN(Listas!$B$6:$B$7)&lt;0,ABS(SUM(Listas!$B$6:$B$7)-1)&gt;0.000001),"REVISAR PESOS",IF(OR(AND(Listas!$B$6&gt;0,NOT(ISNUMBER(G30))),AND(Listas!$B$7&gt;0,NOT(ISNUMBER(H30)))),"AVALIAÇÃO INCOMPLETA",IF(Listas!$B$6=0,0,G30*Listas!$B$6)+IF(Listas!$B$7=0,0,H30*Listas!$B$7))))</x:f>
      </x:c>
      <x:c r="J30" s="42" t="str">
        <x:f>IF(A30="","",IF(OR(COUNT(Listas!$B$8:$B$9)&lt;&gt;2,MIN(Listas!$B$8:$B$9)&lt;1,MAX(Listas!$B$8:$B$9)&gt;5,Listas!$B$9&lt;Listas!$B$8),"REVISAR FAIXAS",IF(A30="","",IF(NOT(ISNUMBER(I30)),"REVISAR AVALIAÇÃO",IF($A30="","",IF($I30&gt;=Listas!$B$9,"ALTO DESEMPENHO",IF($I30&gt;=Listas!$B$8,"DESEMPENHO ESPERADO","DESENVOLVIMENTO NECESSÁRIO")))))))</x:f>
      </x:c>
      <x:c r="K30" s="42" t="str">
        <x:f>IF(A30="","",IF(OR(NOT(ISNUMBER(Listas!$B$10)),Listas!$B$10&lt;(-4),Listas!$B$10&gt;0),"n.a.",COUNTIFS(Avaliacoes!$B$5:$B$304,A30,Avaliacoes!$M$5:$M$304,"OK",Avaliacoes!$J$5:$J$304,"&lt;="&amp;Listas!$B$10)))</x:f>
      </x:c>
      <x:c r="L30" s="42" t="str">
        <x:f>IF(A30="","",COUNTIFS(PDI!$B$5:$B$204,A30,PDI!$N$5:$N$204,"ATRASADA")+COUNTIFS(PDI!$B$5:$B$204,A30,PDI!$N$5:$N$204,"VENCE EM BREVE")+COUNTIFS(PDI!$B$5:$B$204,A30,PDI!$N$5:$N$204,"NO PRAZO"))</x:f>
      </x:c>
      <x:c r="M30" s="42" t="str">
        <x:f>IF($A30="","",COUNTIFS(PDI!$B$5:$B$204,$A30,PDI!$N$5:$N$204,"ATRASADA"))</x:f>
      </x:c>
      <x:c r="N30" s="42" t="str">
        <x:f>IF(A30="","",IF(OR(NOT(ISNUMBER(Listas!$B$10)),Listas!$B$10&lt;(-4),Listas!$B$10&gt;0),"REVISAR GAP",IF(A30="","",IF(OR(COUNT(Listas!$B$8:$B$9)&lt;&gt;2,MIN(Listas!$B$8:$B$9)&lt;1,MAX(Listas!$B$8:$B$9)&gt;5,Listas!$B$9&lt;Listas!$B$8),"REVISAR FAIXAS",IF(A30="","",IF(NOT(ISNUMBER(I30)),"REVISAR AVALIAÇÃO",IF($A30="","",IF(AND($I30&gt;=Listas!$B$9,$K30=0),"Pronto agora",IF($I30&gt;=Listas!$B$8,"Pronto em 6 meses",IF($I30&gt;0,"Pronto em 12 meses","Reavaliar"))))))))))</x:f>
      </x:c>
      <x:c r="O30" s="42" t="str">
        <x:f>IF(A30="","",IF(OR(NOT(ISNUMBER(Listas!$B$10)),Listas!$B$10&lt;(-4),Listas!$B$10&gt;0),"REVISAR GAP",IF(A30="","",IF(OR(COUNT(Listas!$B$8:$B$9)&lt;&gt;2,MIN(Listas!$B$8:$B$9)&lt;1,MAX(Listas!$B$8:$B$9)&gt;5,Listas!$B$9&lt;Listas!$B$8),"REVISAR FAIXAS",IF(A30="","",IF(COUNTIFS(PDI!$B$5:$B$204,A30,PDI!$N$5:$N$204,"REVISAR DADOS")&gt;0,"REVISAR PDI",IF(A30="","",IF(NOT(ISNUMBER(I30)),"REVISAR AVALIAÇÃO",IF($A30="","",IF($M30&gt;0,"COBRAR PDI",IF($K30&gt;0,"PRIORIZAR GAPS",IF($I30&gt;=Listas!$B$9,"RECONHECER / SUCESSÃO",IF($I30&gt;=Listas!$B$8,"MANTER E DESENVOLVER","PDI PRIORITÁRIO")))))))))))))</x:f>
      </x:c>
      <x:c r="P30" s="1"/>
      <x:c r="Q30" s="1"/>
      <x:c r="R30" s="1"/>
      <x:c r="S30" s="1"/>
      <x:c r="T30" s="1"/>
      <x:c r="U30" s="1"/>
      <x:c r="V30" s="1"/>
      <x:c r="W30" s="1"/>
    </x:row>
    <x:row r="31">
      <x:c r="A31" s="30"/>
      <x:c r="B31" s="30"/>
      <x:c r="C31" s="30"/>
      <x:c r="D31" s="30"/>
      <x:c r="E31" s="30"/>
      <x:c r="F31" s="36"/>
      <x:c r="G31" s="41" t="str">
        <x:f>IF(A31="","",IF(COUNTIF($A$5:$A$104,A31)&lt;&gt;1,"REVISAR ID",IF(COUNTIFS(Avaliacoes!$B$5:$B$304,A31,Avaliacoes!$M$5:$M$304,"REVISAR")&gt;0,"REVISAR DADOS",IF(SUMIFS(Avaliacoes!$O$5:$O$304,Avaliacoes!$B$5:$B$304,A31,Avaliacoes!$C$5:$C$304,"Competência")=0,"n.a.",SUMIFS(Avaliacoes!$N$5:$N$304,Avaliacoes!$B$5:$B$304,A31,Avaliacoes!$C$5:$C$304,"Competência")/SUMIFS(Avaliacoes!$O$5:$O$304,Avaliacoes!$B$5:$B$304,A31,Avaliacoes!$C$5:$C$304,"Competência")))))</x:f>
      </x:c>
      <x:c r="H31" s="41" t="str">
        <x:f>IF(A31="","",IF(COUNTIF($A$5:$A$104,A31)&lt;&gt;1,"REVISAR ID",IF(COUNTIFS(Avaliacoes!$B$5:$B$304,A31,Avaliacoes!$M$5:$M$304,"REVISAR")&gt;0,"REVISAR DADOS",IF(SUMIFS(Avaliacoes!$O$5:$O$304,Avaliacoes!$B$5:$B$304,A31,Avaliacoes!$C$5:$C$304,"Meta")=0,"n.a.",SUMIFS(Avaliacoes!$N$5:$N$304,Avaliacoes!$B$5:$B$304,A31,Avaliacoes!$C$5:$C$304,"Meta")/SUMIFS(Avaliacoes!$O$5:$O$304,Avaliacoes!$B$5:$B$304,A31,Avaliacoes!$C$5:$C$304,"Meta")))))</x:f>
      </x:c>
      <x:c r="I31" s="41" t="str">
        <x:f>IF(A31="","",IF(OR(COUNT(Listas!$B$6:$B$7)&lt;&gt;2,MIN(Listas!$B$6:$B$7)&lt;0,ABS(SUM(Listas!$B$6:$B$7)-1)&gt;0.000001),"REVISAR PESOS",IF(OR(AND(Listas!$B$6&gt;0,NOT(ISNUMBER(G31))),AND(Listas!$B$7&gt;0,NOT(ISNUMBER(H31)))),"AVALIAÇÃO INCOMPLETA",IF(Listas!$B$6=0,0,G31*Listas!$B$6)+IF(Listas!$B$7=0,0,H31*Listas!$B$7))))</x:f>
      </x:c>
      <x:c r="J31" s="42" t="str">
        <x:f>IF(A31="","",IF(OR(COUNT(Listas!$B$8:$B$9)&lt;&gt;2,MIN(Listas!$B$8:$B$9)&lt;1,MAX(Listas!$B$8:$B$9)&gt;5,Listas!$B$9&lt;Listas!$B$8),"REVISAR FAIXAS",IF(A31="","",IF(NOT(ISNUMBER(I31)),"REVISAR AVALIAÇÃO",IF($A31="","",IF($I31&gt;=Listas!$B$9,"ALTO DESEMPENHO",IF($I31&gt;=Listas!$B$8,"DESEMPENHO ESPERADO","DESENVOLVIMENTO NECESSÁRIO")))))))</x:f>
      </x:c>
      <x:c r="K31" s="42" t="str">
        <x:f>IF(A31="","",IF(OR(NOT(ISNUMBER(Listas!$B$10)),Listas!$B$10&lt;(-4),Listas!$B$10&gt;0),"n.a.",COUNTIFS(Avaliacoes!$B$5:$B$304,A31,Avaliacoes!$M$5:$M$304,"OK",Avaliacoes!$J$5:$J$304,"&lt;="&amp;Listas!$B$10)))</x:f>
      </x:c>
      <x:c r="L31" s="42" t="str">
        <x:f>IF(A31="","",COUNTIFS(PDI!$B$5:$B$204,A31,PDI!$N$5:$N$204,"ATRASADA")+COUNTIFS(PDI!$B$5:$B$204,A31,PDI!$N$5:$N$204,"VENCE EM BREVE")+COUNTIFS(PDI!$B$5:$B$204,A31,PDI!$N$5:$N$204,"NO PRAZO"))</x:f>
      </x:c>
      <x:c r="M31" s="42" t="str">
        <x:f>IF($A31="","",COUNTIFS(PDI!$B$5:$B$204,$A31,PDI!$N$5:$N$204,"ATRASADA"))</x:f>
      </x:c>
      <x:c r="N31" s="42" t="str">
        <x:f>IF(A31="","",IF(OR(NOT(ISNUMBER(Listas!$B$10)),Listas!$B$10&lt;(-4),Listas!$B$10&gt;0),"REVISAR GAP",IF(A31="","",IF(OR(COUNT(Listas!$B$8:$B$9)&lt;&gt;2,MIN(Listas!$B$8:$B$9)&lt;1,MAX(Listas!$B$8:$B$9)&gt;5,Listas!$B$9&lt;Listas!$B$8),"REVISAR FAIXAS",IF(A31="","",IF(NOT(ISNUMBER(I31)),"REVISAR AVALIAÇÃO",IF($A31="","",IF(AND($I31&gt;=Listas!$B$9,$K31=0),"Pronto agora",IF($I31&gt;=Listas!$B$8,"Pronto em 6 meses",IF($I31&gt;0,"Pronto em 12 meses","Reavaliar"))))))))))</x:f>
      </x:c>
      <x:c r="O31" s="42" t="str">
        <x:f>IF(A31="","",IF(OR(NOT(ISNUMBER(Listas!$B$10)),Listas!$B$10&lt;(-4),Listas!$B$10&gt;0),"REVISAR GAP",IF(A31="","",IF(OR(COUNT(Listas!$B$8:$B$9)&lt;&gt;2,MIN(Listas!$B$8:$B$9)&lt;1,MAX(Listas!$B$8:$B$9)&gt;5,Listas!$B$9&lt;Listas!$B$8),"REVISAR FAIXAS",IF(A31="","",IF(COUNTIFS(PDI!$B$5:$B$204,A31,PDI!$N$5:$N$204,"REVISAR DADOS")&gt;0,"REVISAR PDI",IF(A31="","",IF(NOT(ISNUMBER(I31)),"REVISAR AVALIAÇÃO",IF($A31="","",IF($M31&gt;0,"COBRAR PDI",IF($K31&gt;0,"PRIORIZAR GAPS",IF($I31&gt;=Listas!$B$9,"RECONHECER / SUCESSÃO",IF($I31&gt;=Listas!$B$8,"MANTER E DESENVOLVER","PDI PRIORITÁRIO")))))))))))))</x:f>
      </x:c>
      <x:c r="P31" s="1"/>
      <x:c r="Q31" s="1"/>
      <x:c r="R31" s="1"/>
      <x:c r="S31" s="1"/>
      <x:c r="T31" s="1"/>
      <x:c r="U31" s="1"/>
      <x:c r="V31" s="1"/>
      <x:c r="W31" s="1"/>
    </x:row>
    <x:row r="32">
      <x:c r="A32" s="30"/>
      <x:c r="B32" s="30"/>
      <x:c r="C32" s="30"/>
      <x:c r="D32" s="30"/>
      <x:c r="E32" s="30"/>
      <x:c r="F32" s="36"/>
      <x:c r="G32" s="41" t="str">
        <x:f>IF(A32="","",IF(COUNTIF($A$5:$A$104,A32)&lt;&gt;1,"REVISAR ID",IF(COUNTIFS(Avaliacoes!$B$5:$B$304,A32,Avaliacoes!$M$5:$M$304,"REVISAR")&gt;0,"REVISAR DADOS",IF(SUMIFS(Avaliacoes!$O$5:$O$304,Avaliacoes!$B$5:$B$304,A32,Avaliacoes!$C$5:$C$304,"Competência")=0,"n.a.",SUMIFS(Avaliacoes!$N$5:$N$304,Avaliacoes!$B$5:$B$304,A32,Avaliacoes!$C$5:$C$304,"Competência")/SUMIFS(Avaliacoes!$O$5:$O$304,Avaliacoes!$B$5:$B$304,A32,Avaliacoes!$C$5:$C$304,"Competência")))))</x:f>
      </x:c>
      <x:c r="H32" s="41" t="str">
        <x:f>IF(A32="","",IF(COUNTIF($A$5:$A$104,A32)&lt;&gt;1,"REVISAR ID",IF(COUNTIFS(Avaliacoes!$B$5:$B$304,A32,Avaliacoes!$M$5:$M$304,"REVISAR")&gt;0,"REVISAR DADOS",IF(SUMIFS(Avaliacoes!$O$5:$O$304,Avaliacoes!$B$5:$B$304,A32,Avaliacoes!$C$5:$C$304,"Meta")=0,"n.a.",SUMIFS(Avaliacoes!$N$5:$N$304,Avaliacoes!$B$5:$B$304,A32,Avaliacoes!$C$5:$C$304,"Meta")/SUMIFS(Avaliacoes!$O$5:$O$304,Avaliacoes!$B$5:$B$304,A32,Avaliacoes!$C$5:$C$304,"Meta")))))</x:f>
      </x:c>
      <x:c r="I32" s="41" t="str">
        <x:f>IF(A32="","",IF(OR(COUNT(Listas!$B$6:$B$7)&lt;&gt;2,MIN(Listas!$B$6:$B$7)&lt;0,ABS(SUM(Listas!$B$6:$B$7)-1)&gt;0.000001),"REVISAR PESOS",IF(OR(AND(Listas!$B$6&gt;0,NOT(ISNUMBER(G32))),AND(Listas!$B$7&gt;0,NOT(ISNUMBER(H32)))),"AVALIAÇÃO INCOMPLETA",IF(Listas!$B$6=0,0,G32*Listas!$B$6)+IF(Listas!$B$7=0,0,H32*Listas!$B$7))))</x:f>
      </x:c>
      <x:c r="J32" s="42" t="str">
        <x:f>IF(A32="","",IF(OR(COUNT(Listas!$B$8:$B$9)&lt;&gt;2,MIN(Listas!$B$8:$B$9)&lt;1,MAX(Listas!$B$8:$B$9)&gt;5,Listas!$B$9&lt;Listas!$B$8),"REVISAR FAIXAS",IF(A32="","",IF(NOT(ISNUMBER(I32)),"REVISAR AVALIAÇÃO",IF($A32="","",IF($I32&gt;=Listas!$B$9,"ALTO DESEMPENHO",IF($I32&gt;=Listas!$B$8,"DESEMPENHO ESPERADO","DESENVOLVIMENTO NECESSÁRIO")))))))</x:f>
      </x:c>
      <x:c r="K32" s="42" t="str">
        <x:f>IF(A32="","",IF(OR(NOT(ISNUMBER(Listas!$B$10)),Listas!$B$10&lt;(-4),Listas!$B$10&gt;0),"n.a.",COUNTIFS(Avaliacoes!$B$5:$B$304,A32,Avaliacoes!$M$5:$M$304,"OK",Avaliacoes!$J$5:$J$304,"&lt;="&amp;Listas!$B$10)))</x:f>
      </x:c>
      <x:c r="L32" s="42" t="str">
        <x:f>IF(A32="","",COUNTIFS(PDI!$B$5:$B$204,A32,PDI!$N$5:$N$204,"ATRASADA")+COUNTIFS(PDI!$B$5:$B$204,A32,PDI!$N$5:$N$204,"VENCE EM BREVE")+COUNTIFS(PDI!$B$5:$B$204,A32,PDI!$N$5:$N$204,"NO PRAZO"))</x:f>
      </x:c>
      <x:c r="M32" s="42" t="str">
        <x:f>IF($A32="","",COUNTIFS(PDI!$B$5:$B$204,$A32,PDI!$N$5:$N$204,"ATRASADA"))</x:f>
      </x:c>
      <x:c r="N32" s="42" t="str">
        <x:f>IF(A32="","",IF(OR(NOT(ISNUMBER(Listas!$B$10)),Listas!$B$10&lt;(-4),Listas!$B$10&gt;0),"REVISAR GAP",IF(A32="","",IF(OR(COUNT(Listas!$B$8:$B$9)&lt;&gt;2,MIN(Listas!$B$8:$B$9)&lt;1,MAX(Listas!$B$8:$B$9)&gt;5,Listas!$B$9&lt;Listas!$B$8),"REVISAR FAIXAS",IF(A32="","",IF(NOT(ISNUMBER(I32)),"REVISAR AVALIAÇÃO",IF($A32="","",IF(AND($I32&gt;=Listas!$B$9,$K32=0),"Pronto agora",IF($I32&gt;=Listas!$B$8,"Pronto em 6 meses",IF($I32&gt;0,"Pronto em 12 meses","Reavaliar"))))))))))</x:f>
      </x:c>
      <x:c r="O32" s="42" t="str">
        <x:f>IF(A32="","",IF(OR(NOT(ISNUMBER(Listas!$B$10)),Listas!$B$10&lt;(-4),Listas!$B$10&gt;0),"REVISAR GAP",IF(A32="","",IF(OR(COUNT(Listas!$B$8:$B$9)&lt;&gt;2,MIN(Listas!$B$8:$B$9)&lt;1,MAX(Listas!$B$8:$B$9)&gt;5,Listas!$B$9&lt;Listas!$B$8),"REVISAR FAIXAS",IF(A32="","",IF(COUNTIFS(PDI!$B$5:$B$204,A32,PDI!$N$5:$N$204,"REVISAR DADOS")&gt;0,"REVISAR PDI",IF(A32="","",IF(NOT(ISNUMBER(I32)),"REVISAR AVALIAÇÃO",IF($A32="","",IF($M32&gt;0,"COBRAR PDI",IF($K32&gt;0,"PRIORIZAR GAPS",IF($I32&gt;=Listas!$B$9,"RECONHECER / SUCESSÃO",IF($I32&gt;=Listas!$B$8,"MANTER E DESENVOLVER","PDI PRIORITÁRIO")))))))))))))</x:f>
      </x:c>
      <x:c r="P32" s="1"/>
      <x:c r="Q32" s="1"/>
      <x:c r="R32" s="1"/>
      <x:c r="S32" s="1"/>
      <x:c r="T32" s="1"/>
      <x:c r="U32" s="1"/>
      <x:c r="V32" s="1"/>
      <x:c r="W32" s="1"/>
    </x:row>
    <x:row r="33">
      <x:c r="A33" s="30"/>
      <x:c r="B33" s="30"/>
      <x:c r="C33" s="30"/>
      <x:c r="D33" s="30"/>
      <x:c r="E33" s="30"/>
      <x:c r="F33" s="36"/>
      <x:c r="G33" s="41" t="str">
        <x:f>IF(A33="","",IF(COUNTIF($A$5:$A$104,A33)&lt;&gt;1,"REVISAR ID",IF(COUNTIFS(Avaliacoes!$B$5:$B$304,A33,Avaliacoes!$M$5:$M$304,"REVISAR")&gt;0,"REVISAR DADOS",IF(SUMIFS(Avaliacoes!$O$5:$O$304,Avaliacoes!$B$5:$B$304,A33,Avaliacoes!$C$5:$C$304,"Competência")=0,"n.a.",SUMIFS(Avaliacoes!$N$5:$N$304,Avaliacoes!$B$5:$B$304,A33,Avaliacoes!$C$5:$C$304,"Competência")/SUMIFS(Avaliacoes!$O$5:$O$304,Avaliacoes!$B$5:$B$304,A33,Avaliacoes!$C$5:$C$304,"Competência")))))</x:f>
      </x:c>
      <x:c r="H33" s="41" t="str">
        <x:f>IF(A33="","",IF(COUNTIF($A$5:$A$104,A33)&lt;&gt;1,"REVISAR ID",IF(COUNTIFS(Avaliacoes!$B$5:$B$304,A33,Avaliacoes!$M$5:$M$304,"REVISAR")&gt;0,"REVISAR DADOS",IF(SUMIFS(Avaliacoes!$O$5:$O$304,Avaliacoes!$B$5:$B$304,A33,Avaliacoes!$C$5:$C$304,"Meta")=0,"n.a.",SUMIFS(Avaliacoes!$N$5:$N$304,Avaliacoes!$B$5:$B$304,A33,Avaliacoes!$C$5:$C$304,"Meta")/SUMIFS(Avaliacoes!$O$5:$O$304,Avaliacoes!$B$5:$B$304,A33,Avaliacoes!$C$5:$C$304,"Meta")))))</x:f>
      </x:c>
      <x:c r="I33" s="41" t="str">
        <x:f>IF(A33="","",IF(OR(COUNT(Listas!$B$6:$B$7)&lt;&gt;2,MIN(Listas!$B$6:$B$7)&lt;0,ABS(SUM(Listas!$B$6:$B$7)-1)&gt;0.000001),"REVISAR PESOS",IF(OR(AND(Listas!$B$6&gt;0,NOT(ISNUMBER(G33))),AND(Listas!$B$7&gt;0,NOT(ISNUMBER(H33)))),"AVALIAÇÃO INCOMPLETA",IF(Listas!$B$6=0,0,G33*Listas!$B$6)+IF(Listas!$B$7=0,0,H33*Listas!$B$7))))</x:f>
      </x:c>
      <x:c r="J33" s="42" t="str">
        <x:f>IF(A33="","",IF(OR(COUNT(Listas!$B$8:$B$9)&lt;&gt;2,MIN(Listas!$B$8:$B$9)&lt;1,MAX(Listas!$B$8:$B$9)&gt;5,Listas!$B$9&lt;Listas!$B$8),"REVISAR FAIXAS",IF(A33="","",IF(NOT(ISNUMBER(I33)),"REVISAR AVALIAÇÃO",IF($A33="","",IF($I33&gt;=Listas!$B$9,"ALTO DESEMPENHO",IF($I33&gt;=Listas!$B$8,"DESEMPENHO ESPERADO","DESENVOLVIMENTO NECESSÁRIO")))))))</x:f>
      </x:c>
      <x:c r="K33" s="42" t="str">
        <x:f>IF(A33="","",IF(OR(NOT(ISNUMBER(Listas!$B$10)),Listas!$B$10&lt;(-4),Listas!$B$10&gt;0),"n.a.",COUNTIFS(Avaliacoes!$B$5:$B$304,A33,Avaliacoes!$M$5:$M$304,"OK",Avaliacoes!$J$5:$J$304,"&lt;="&amp;Listas!$B$10)))</x:f>
      </x:c>
      <x:c r="L33" s="42" t="str">
        <x:f>IF(A33="","",COUNTIFS(PDI!$B$5:$B$204,A33,PDI!$N$5:$N$204,"ATRASADA")+COUNTIFS(PDI!$B$5:$B$204,A33,PDI!$N$5:$N$204,"VENCE EM BREVE")+COUNTIFS(PDI!$B$5:$B$204,A33,PDI!$N$5:$N$204,"NO PRAZO"))</x:f>
      </x:c>
      <x:c r="M33" s="42" t="str">
        <x:f>IF($A33="","",COUNTIFS(PDI!$B$5:$B$204,$A33,PDI!$N$5:$N$204,"ATRASADA"))</x:f>
      </x:c>
      <x:c r="N33" s="42" t="str">
        <x:f>IF(A33="","",IF(OR(NOT(ISNUMBER(Listas!$B$10)),Listas!$B$10&lt;(-4),Listas!$B$10&gt;0),"REVISAR GAP",IF(A33="","",IF(OR(COUNT(Listas!$B$8:$B$9)&lt;&gt;2,MIN(Listas!$B$8:$B$9)&lt;1,MAX(Listas!$B$8:$B$9)&gt;5,Listas!$B$9&lt;Listas!$B$8),"REVISAR FAIXAS",IF(A33="","",IF(NOT(ISNUMBER(I33)),"REVISAR AVALIAÇÃO",IF($A33="","",IF(AND($I33&gt;=Listas!$B$9,$K33=0),"Pronto agora",IF($I33&gt;=Listas!$B$8,"Pronto em 6 meses",IF($I33&gt;0,"Pronto em 12 meses","Reavaliar"))))))))))</x:f>
      </x:c>
      <x:c r="O33" s="42" t="str">
        <x:f>IF(A33="","",IF(OR(NOT(ISNUMBER(Listas!$B$10)),Listas!$B$10&lt;(-4),Listas!$B$10&gt;0),"REVISAR GAP",IF(A33="","",IF(OR(COUNT(Listas!$B$8:$B$9)&lt;&gt;2,MIN(Listas!$B$8:$B$9)&lt;1,MAX(Listas!$B$8:$B$9)&gt;5,Listas!$B$9&lt;Listas!$B$8),"REVISAR FAIXAS",IF(A33="","",IF(COUNTIFS(PDI!$B$5:$B$204,A33,PDI!$N$5:$N$204,"REVISAR DADOS")&gt;0,"REVISAR PDI",IF(A33="","",IF(NOT(ISNUMBER(I33)),"REVISAR AVALIAÇÃO",IF($A33="","",IF($M33&gt;0,"COBRAR PDI",IF($K33&gt;0,"PRIORIZAR GAPS",IF($I33&gt;=Listas!$B$9,"RECONHECER / SUCESSÃO",IF($I33&gt;=Listas!$B$8,"MANTER E DESENVOLVER","PDI PRIORITÁRIO")))))))))))))</x:f>
      </x:c>
      <x:c r="P33" s="1"/>
      <x:c r="Q33" s="1"/>
      <x:c r="R33" s="1"/>
      <x:c r="S33" s="1"/>
      <x:c r="T33" s="1"/>
      <x:c r="U33" s="1"/>
      <x:c r="V33" s="1"/>
      <x:c r="W33" s="1"/>
    </x:row>
    <x:row r="34">
      <x:c r="A34" s="30"/>
      <x:c r="B34" s="30"/>
      <x:c r="C34" s="30"/>
      <x:c r="D34" s="30"/>
      <x:c r="E34" s="30"/>
      <x:c r="F34" s="36"/>
      <x:c r="G34" s="41" t="str">
        <x:f>IF(A34="","",IF(COUNTIF($A$5:$A$104,A34)&lt;&gt;1,"REVISAR ID",IF(COUNTIFS(Avaliacoes!$B$5:$B$304,A34,Avaliacoes!$M$5:$M$304,"REVISAR")&gt;0,"REVISAR DADOS",IF(SUMIFS(Avaliacoes!$O$5:$O$304,Avaliacoes!$B$5:$B$304,A34,Avaliacoes!$C$5:$C$304,"Competência")=0,"n.a.",SUMIFS(Avaliacoes!$N$5:$N$304,Avaliacoes!$B$5:$B$304,A34,Avaliacoes!$C$5:$C$304,"Competência")/SUMIFS(Avaliacoes!$O$5:$O$304,Avaliacoes!$B$5:$B$304,A34,Avaliacoes!$C$5:$C$304,"Competência")))))</x:f>
      </x:c>
      <x:c r="H34" s="41" t="str">
        <x:f>IF(A34="","",IF(COUNTIF($A$5:$A$104,A34)&lt;&gt;1,"REVISAR ID",IF(COUNTIFS(Avaliacoes!$B$5:$B$304,A34,Avaliacoes!$M$5:$M$304,"REVISAR")&gt;0,"REVISAR DADOS",IF(SUMIFS(Avaliacoes!$O$5:$O$304,Avaliacoes!$B$5:$B$304,A34,Avaliacoes!$C$5:$C$304,"Meta")=0,"n.a.",SUMIFS(Avaliacoes!$N$5:$N$304,Avaliacoes!$B$5:$B$304,A34,Avaliacoes!$C$5:$C$304,"Meta")/SUMIFS(Avaliacoes!$O$5:$O$304,Avaliacoes!$B$5:$B$304,A34,Avaliacoes!$C$5:$C$304,"Meta")))))</x:f>
      </x:c>
      <x:c r="I34" s="41" t="str">
        <x:f>IF(A34="","",IF(OR(COUNT(Listas!$B$6:$B$7)&lt;&gt;2,MIN(Listas!$B$6:$B$7)&lt;0,ABS(SUM(Listas!$B$6:$B$7)-1)&gt;0.000001),"REVISAR PESOS",IF(OR(AND(Listas!$B$6&gt;0,NOT(ISNUMBER(G34))),AND(Listas!$B$7&gt;0,NOT(ISNUMBER(H34)))),"AVALIAÇÃO INCOMPLETA",IF(Listas!$B$6=0,0,G34*Listas!$B$6)+IF(Listas!$B$7=0,0,H34*Listas!$B$7))))</x:f>
      </x:c>
      <x:c r="J34" s="42" t="str">
        <x:f>IF(A34="","",IF(OR(COUNT(Listas!$B$8:$B$9)&lt;&gt;2,MIN(Listas!$B$8:$B$9)&lt;1,MAX(Listas!$B$8:$B$9)&gt;5,Listas!$B$9&lt;Listas!$B$8),"REVISAR FAIXAS",IF(A34="","",IF(NOT(ISNUMBER(I34)),"REVISAR AVALIAÇÃO",IF($A34="","",IF($I34&gt;=Listas!$B$9,"ALTO DESEMPENHO",IF($I34&gt;=Listas!$B$8,"DESEMPENHO ESPERADO","DESENVOLVIMENTO NECESSÁRIO")))))))</x:f>
      </x:c>
      <x:c r="K34" s="42" t="str">
        <x:f>IF(A34="","",IF(OR(NOT(ISNUMBER(Listas!$B$10)),Listas!$B$10&lt;(-4),Listas!$B$10&gt;0),"n.a.",COUNTIFS(Avaliacoes!$B$5:$B$304,A34,Avaliacoes!$M$5:$M$304,"OK",Avaliacoes!$J$5:$J$304,"&lt;="&amp;Listas!$B$10)))</x:f>
      </x:c>
      <x:c r="L34" s="42" t="str">
        <x:f>IF(A34="","",COUNTIFS(PDI!$B$5:$B$204,A34,PDI!$N$5:$N$204,"ATRASADA")+COUNTIFS(PDI!$B$5:$B$204,A34,PDI!$N$5:$N$204,"VENCE EM BREVE")+COUNTIFS(PDI!$B$5:$B$204,A34,PDI!$N$5:$N$204,"NO PRAZO"))</x:f>
      </x:c>
      <x:c r="M34" s="42" t="str">
        <x:f>IF($A34="","",COUNTIFS(PDI!$B$5:$B$204,$A34,PDI!$N$5:$N$204,"ATRASADA"))</x:f>
      </x:c>
      <x:c r="N34" s="42" t="str">
        <x:f>IF(A34="","",IF(OR(NOT(ISNUMBER(Listas!$B$10)),Listas!$B$10&lt;(-4),Listas!$B$10&gt;0),"REVISAR GAP",IF(A34="","",IF(OR(COUNT(Listas!$B$8:$B$9)&lt;&gt;2,MIN(Listas!$B$8:$B$9)&lt;1,MAX(Listas!$B$8:$B$9)&gt;5,Listas!$B$9&lt;Listas!$B$8),"REVISAR FAIXAS",IF(A34="","",IF(NOT(ISNUMBER(I34)),"REVISAR AVALIAÇÃO",IF($A34="","",IF(AND($I34&gt;=Listas!$B$9,$K34=0),"Pronto agora",IF($I34&gt;=Listas!$B$8,"Pronto em 6 meses",IF($I34&gt;0,"Pronto em 12 meses","Reavaliar"))))))))))</x:f>
      </x:c>
      <x:c r="O34" s="42" t="str">
        <x:f>IF(A34="","",IF(OR(NOT(ISNUMBER(Listas!$B$10)),Listas!$B$10&lt;(-4),Listas!$B$10&gt;0),"REVISAR GAP",IF(A34="","",IF(OR(COUNT(Listas!$B$8:$B$9)&lt;&gt;2,MIN(Listas!$B$8:$B$9)&lt;1,MAX(Listas!$B$8:$B$9)&gt;5,Listas!$B$9&lt;Listas!$B$8),"REVISAR FAIXAS",IF(A34="","",IF(COUNTIFS(PDI!$B$5:$B$204,A34,PDI!$N$5:$N$204,"REVISAR DADOS")&gt;0,"REVISAR PDI",IF(A34="","",IF(NOT(ISNUMBER(I34)),"REVISAR AVALIAÇÃO",IF($A34="","",IF($M34&gt;0,"COBRAR PDI",IF($K34&gt;0,"PRIORIZAR GAPS",IF($I34&gt;=Listas!$B$9,"RECONHECER / SUCESSÃO",IF($I34&gt;=Listas!$B$8,"MANTER E DESENVOLVER","PDI PRIORITÁRIO")))))))))))))</x:f>
      </x:c>
      <x:c r="P34" s="1"/>
      <x:c r="Q34" s="1"/>
      <x:c r="R34" s="1"/>
      <x:c r="S34" s="1"/>
      <x:c r="T34" s="1"/>
      <x:c r="U34" s="1"/>
      <x:c r="V34" s="1"/>
      <x:c r="W34" s="1"/>
    </x:row>
    <x:row r="35">
      <x:c r="A35" s="30"/>
      <x:c r="B35" s="30"/>
      <x:c r="C35" s="30"/>
      <x:c r="D35" s="30"/>
      <x:c r="E35" s="30"/>
      <x:c r="F35" s="36"/>
      <x:c r="G35" s="41" t="str">
        <x:f>IF(A35="","",IF(COUNTIF($A$5:$A$104,A35)&lt;&gt;1,"REVISAR ID",IF(COUNTIFS(Avaliacoes!$B$5:$B$304,A35,Avaliacoes!$M$5:$M$304,"REVISAR")&gt;0,"REVISAR DADOS",IF(SUMIFS(Avaliacoes!$O$5:$O$304,Avaliacoes!$B$5:$B$304,A35,Avaliacoes!$C$5:$C$304,"Competência")=0,"n.a.",SUMIFS(Avaliacoes!$N$5:$N$304,Avaliacoes!$B$5:$B$304,A35,Avaliacoes!$C$5:$C$304,"Competência")/SUMIFS(Avaliacoes!$O$5:$O$304,Avaliacoes!$B$5:$B$304,A35,Avaliacoes!$C$5:$C$304,"Competência")))))</x:f>
      </x:c>
      <x:c r="H35" s="41" t="str">
        <x:f>IF(A35="","",IF(COUNTIF($A$5:$A$104,A35)&lt;&gt;1,"REVISAR ID",IF(COUNTIFS(Avaliacoes!$B$5:$B$304,A35,Avaliacoes!$M$5:$M$304,"REVISAR")&gt;0,"REVISAR DADOS",IF(SUMIFS(Avaliacoes!$O$5:$O$304,Avaliacoes!$B$5:$B$304,A35,Avaliacoes!$C$5:$C$304,"Meta")=0,"n.a.",SUMIFS(Avaliacoes!$N$5:$N$304,Avaliacoes!$B$5:$B$304,A35,Avaliacoes!$C$5:$C$304,"Meta")/SUMIFS(Avaliacoes!$O$5:$O$304,Avaliacoes!$B$5:$B$304,A35,Avaliacoes!$C$5:$C$304,"Meta")))))</x:f>
      </x:c>
      <x:c r="I35" s="41" t="str">
        <x:f>IF(A35="","",IF(OR(COUNT(Listas!$B$6:$B$7)&lt;&gt;2,MIN(Listas!$B$6:$B$7)&lt;0,ABS(SUM(Listas!$B$6:$B$7)-1)&gt;0.000001),"REVISAR PESOS",IF(OR(AND(Listas!$B$6&gt;0,NOT(ISNUMBER(G35))),AND(Listas!$B$7&gt;0,NOT(ISNUMBER(H35)))),"AVALIAÇÃO INCOMPLETA",IF(Listas!$B$6=0,0,G35*Listas!$B$6)+IF(Listas!$B$7=0,0,H35*Listas!$B$7))))</x:f>
      </x:c>
      <x:c r="J35" s="42" t="str">
        <x:f>IF(A35="","",IF(OR(COUNT(Listas!$B$8:$B$9)&lt;&gt;2,MIN(Listas!$B$8:$B$9)&lt;1,MAX(Listas!$B$8:$B$9)&gt;5,Listas!$B$9&lt;Listas!$B$8),"REVISAR FAIXAS",IF(A35="","",IF(NOT(ISNUMBER(I35)),"REVISAR AVALIAÇÃO",IF($A35="","",IF($I35&gt;=Listas!$B$9,"ALTO DESEMPENHO",IF($I35&gt;=Listas!$B$8,"DESEMPENHO ESPERADO","DESENVOLVIMENTO NECESSÁRIO")))))))</x:f>
      </x:c>
      <x:c r="K35" s="42" t="str">
        <x:f>IF(A35="","",IF(OR(NOT(ISNUMBER(Listas!$B$10)),Listas!$B$10&lt;(-4),Listas!$B$10&gt;0),"n.a.",COUNTIFS(Avaliacoes!$B$5:$B$304,A35,Avaliacoes!$M$5:$M$304,"OK",Avaliacoes!$J$5:$J$304,"&lt;="&amp;Listas!$B$10)))</x:f>
      </x:c>
      <x:c r="L35" s="42" t="str">
        <x:f>IF(A35="","",COUNTIFS(PDI!$B$5:$B$204,A35,PDI!$N$5:$N$204,"ATRASADA")+COUNTIFS(PDI!$B$5:$B$204,A35,PDI!$N$5:$N$204,"VENCE EM BREVE")+COUNTIFS(PDI!$B$5:$B$204,A35,PDI!$N$5:$N$204,"NO PRAZO"))</x:f>
      </x:c>
      <x:c r="M35" s="42" t="str">
        <x:f>IF($A35="","",COUNTIFS(PDI!$B$5:$B$204,$A35,PDI!$N$5:$N$204,"ATRASADA"))</x:f>
      </x:c>
      <x:c r="N35" s="42" t="str">
        <x:f>IF(A35="","",IF(OR(NOT(ISNUMBER(Listas!$B$10)),Listas!$B$10&lt;(-4),Listas!$B$10&gt;0),"REVISAR GAP",IF(A35="","",IF(OR(COUNT(Listas!$B$8:$B$9)&lt;&gt;2,MIN(Listas!$B$8:$B$9)&lt;1,MAX(Listas!$B$8:$B$9)&gt;5,Listas!$B$9&lt;Listas!$B$8),"REVISAR FAIXAS",IF(A35="","",IF(NOT(ISNUMBER(I35)),"REVISAR AVALIAÇÃO",IF($A35="","",IF(AND($I35&gt;=Listas!$B$9,$K35=0),"Pronto agora",IF($I35&gt;=Listas!$B$8,"Pronto em 6 meses",IF($I35&gt;0,"Pronto em 12 meses","Reavaliar"))))))))))</x:f>
      </x:c>
      <x:c r="O35" s="42" t="str">
        <x:f>IF(A35="","",IF(OR(NOT(ISNUMBER(Listas!$B$10)),Listas!$B$10&lt;(-4),Listas!$B$10&gt;0),"REVISAR GAP",IF(A35="","",IF(OR(COUNT(Listas!$B$8:$B$9)&lt;&gt;2,MIN(Listas!$B$8:$B$9)&lt;1,MAX(Listas!$B$8:$B$9)&gt;5,Listas!$B$9&lt;Listas!$B$8),"REVISAR FAIXAS",IF(A35="","",IF(COUNTIFS(PDI!$B$5:$B$204,A35,PDI!$N$5:$N$204,"REVISAR DADOS")&gt;0,"REVISAR PDI",IF(A35="","",IF(NOT(ISNUMBER(I35)),"REVISAR AVALIAÇÃO",IF($A35="","",IF($M35&gt;0,"COBRAR PDI",IF($K35&gt;0,"PRIORIZAR GAPS",IF($I35&gt;=Listas!$B$9,"RECONHECER / SUCESSÃO",IF($I35&gt;=Listas!$B$8,"MANTER E DESENVOLVER","PDI PRIORITÁRIO")))))))))))))</x:f>
      </x:c>
      <x:c r="P35" s="1"/>
      <x:c r="Q35" s="1"/>
      <x:c r="R35" s="1"/>
      <x:c r="S35" s="1"/>
      <x:c r="T35" s="1"/>
      <x:c r="U35" s="1"/>
      <x:c r="V35" s="1"/>
      <x:c r="W35" s="1"/>
    </x:row>
    <x:row r="36">
      <x:c r="A36" s="30"/>
      <x:c r="B36" s="30"/>
      <x:c r="C36" s="30"/>
      <x:c r="D36" s="30"/>
      <x:c r="E36" s="30"/>
      <x:c r="F36" s="36"/>
      <x:c r="G36" s="41" t="str">
        <x:f>IF(A36="","",IF(COUNTIF($A$5:$A$104,A36)&lt;&gt;1,"REVISAR ID",IF(COUNTIFS(Avaliacoes!$B$5:$B$304,A36,Avaliacoes!$M$5:$M$304,"REVISAR")&gt;0,"REVISAR DADOS",IF(SUMIFS(Avaliacoes!$O$5:$O$304,Avaliacoes!$B$5:$B$304,A36,Avaliacoes!$C$5:$C$304,"Competência")=0,"n.a.",SUMIFS(Avaliacoes!$N$5:$N$304,Avaliacoes!$B$5:$B$304,A36,Avaliacoes!$C$5:$C$304,"Competência")/SUMIFS(Avaliacoes!$O$5:$O$304,Avaliacoes!$B$5:$B$304,A36,Avaliacoes!$C$5:$C$304,"Competência")))))</x:f>
      </x:c>
      <x:c r="H36" s="41" t="str">
        <x:f>IF(A36="","",IF(COUNTIF($A$5:$A$104,A36)&lt;&gt;1,"REVISAR ID",IF(COUNTIFS(Avaliacoes!$B$5:$B$304,A36,Avaliacoes!$M$5:$M$304,"REVISAR")&gt;0,"REVISAR DADOS",IF(SUMIFS(Avaliacoes!$O$5:$O$304,Avaliacoes!$B$5:$B$304,A36,Avaliacoes!$C$5:$C$304,"Meta")=0,"n.a.",SUMIFS(Avaliacoes!$N$5:$N$304,Avaliacoes!$B$5:$B$304,A36,Avaliacoes!$C$5:$C$304,"Meta")/SUMIFS(Avaliacoes!$O$5:$O$304,Avaliacoes!$B$5:$B$304,A36,Avaliacoes!$C$5:$C$304,"Meta")))))</x:f>
      </x:c>
      <x:c r="I36" s="41" t="str">
        <x:f>IF(A36="","",IF(OR(COUNT(Listas!$B$6:$B$7)&lt;&gt;2,MIN(Listas!$B$6:$B$7)&lt;0,ABS(SUM(Listas!$B$6:$B$7)-1)&gt;0.000001),"REVISAR PESOS",IF(OR(AND(Listas!$B$6&gt;0,NOT(ISNUMBER(G36))),AND(Listas!$B$7&gt;0,NOT(ISNUMBER(H36)))),"AVALIAÇÃO INCOMPLETA",IF(Listas!$B$6=0,0,G36*Listas!$B$6)+IF(Listas!$B$7=0,0,H36*Listas!$B$7))))</x:f>
      </x:c>
      <x:c r="J36" s="42" t="str">
        <x:f>IF(A36="","",IF(OR(COUNT(Listas!$B$8:$B$9)&lt;&gt;2,MIN(Listas!$B$8:$B$9)&lt;1,MAX(Listas!$B$8:$B$9)&gt;5,Listas!$B$9&lt;Listas!$B$8),"REVISAR FAIXAS",IF(A36="","",IF(NOT(ISNUMBER(I36)),"REVISAR AVALIAÇÃO",IF($A36="","",IF($I36&gt;=Listas!$B$9,"ALTO DESEMPENHO",IF($I36&gt;=Listas!$B$8,"DESEMPENHO ESPERADO","DESENVOLVIMENTO NECESSÁRIO")))))))</x:f>
      </x:c>
      <x:c r="K36" s="42" t="str">
        <x:f>IF(A36="","",IF(OR(NOT(ISNUMBER(Listas!$B$10)),Listas!$B$10&lt;(-4),Listas!$B$10&gt;0),"n.a.",COUNTIFS(Avaliacoes!$B$5:$B$304,A36,Avaliacoes!$M$5:$M$304,"OK",Avaliacoes!$J$5:$J$304,"&lt;="&amp;Listas!$B$10)))</x:f>
      </x:c>
      <x:c r="L36" s="42" t="str">
        <x:f>IF(A36="","",COUNTIFS(PDI!$B$5:$B$204,A36,PDI!$N$5:$N$204,"ATRASADA")+COUNTIFS(PDI!$B$5:$B$204,A36,PDI!$N$5:$N$204,"VENCE EM BREVE")+COUNTIFS(PDI!$B$5:$B$204,A36,PDI!$N$5:$N$204,"NO PRAZO"))</x:f>
      </x:c>
      <x:c r="M36" s="42" t="str">
        <x:f>IF($A36="","",COUNTIFS(PDI!$B$5:$B$204,$A36,PDI!$N$5:$N$204,"ATRASADA"))</x:f>
      </x:c>
      <x:c r="N36" s="42" t="str">
        <x:f>IF(A36="","",IF(OR(NOT(ISNUMBER(Listas!$B$10)),Listas!$B$10&lt;(-4),Listas!$B$10&gt;0),"REVISAR GAP",IF(A36="","",IF(OR(COUNT(Listas!$B$8:$B$9)&lt;&gt;2,MIN(Listas!$B$8:$B$9)&lt;1,MAX(Listas!$B$8:$B$9)&gt;5,Listas!$B$9&lt;Listas!$B$8),"REVISAR FAIXAS",IF(A36="","",IF(NOT(ISNUMBER(I36)),"REVISAR AVALIAÇÃO",IF($A36="","",IF(AND($I36&gt;=Listas!$B$9,$K36=0),"Pronto agora",IF($I36&gt;=Listas!$B$8,"Pronto em 6 meses",IF($I36&gt;0,"Pronto em 12 meses","Reavaliar"))))))))))</x:f>
      </x:c>
      <x:c r="O36" s="42" t="str">
        <x:f>IF(A36="","",IF(OR(NOT(ISNUMBER(Listas!$B$10)),Listas!$B$10&lt;(-4),Listas!$B$10&gt;0),"REVISAR GAP",IF(A36="","",IF(OR(COUNT(Listas!$B$8:$B$9)&lt;&gt;2,MIN(Listas!$B$8:$B$9)&lt;1,MAX(Listas!$B$8:$B$9)&gt;5,Listas!$B$9&lt;Listas!$B$8),"REVISAR FAIXAS",IF(A36="","",IF(COUNTIFS(PDI!$B$5:$B$204,A36,PDI!$N$5:$N$204,"REVISAR DADOS")&gt;0,"REVISAR PDI",IF(A36="","",IF(NOT(ISNUMBER(I36)),"REVISAR AVALIAÇÃO",IF($A36="","",IF($M36&gt;0,"COBRAR PDI",IF($K36&gt;0,"PRIORIZAR GAPS",IF($I36&gt;=Listas!$B$9,"RECONHECER / SUCESSÃO",IF($I36&gt;=Listas!$B$8,"MANTER E DESENVOLVER","PDI PRIORITÁRIO")))))))))))))</x:f>
      </x:c>
      <x:c r="P36" s="1"/>
      <x:c r="Q36" s="1"/>
      <x:c r="R36" s="1"/>
      <x:c r="S36" s="1"/>
      <x:c r="T36" s="1"/>
      <x:c r="U36" s="1"/>
      <x:c r="V36" s="1"/>
      <x:c r="W36" s="1"/>
    </x:row>
    <x:row r="37">
      <x:c r="A37" s="30"/>
      <x:c r="B37" s="30"/>
      <x:c r="C37" s="30"/>
      <x:c r="D37" s="30"/>
      <x:c r="E37" s="30"/>
      <x:c r="F37" s="36"/>
      <x:c r="G37" s="41" t="str">
        <x:f>IF(A37="","",IF(COUNTIF($A$5:$A$104,A37)&lt;&gt;1,"REVISAR ID",IF(COUNTIFS(Avaliacoes!$B$5:$B$304,A37,Avaliacoes!$M$5:$M$304,"REVISAR")&gt;0,"REVISAR DADOS",IF(SUMIFS(Avaliacoes!$O$5:$O$304,Avaliacoes!$B$5:$B$304,A37,Avaliacoes!$C$5:$C$304,"Competência")=0,"n.a.",SUMIFS(Avaliacoes!$N$5:$N$304,Avaliacoes!$B$5:$B$304,A37,Avaliacoes!$C$5:$C$304,"Competência")/SUMIFS(Avaliacoes!$O$5:$O$304,Avaliacoes!$B$5:$B$304,A37,Avaliacoes!$C$5:$C$304,"Competência")))))</x:f>
      </x:c>
      <x:c r="H37" s="41" t="str">
        <x:f>IF(A37="","",IF(COUNTIF($A$5:$A$104,A37)&lt;&gt;1,"REVISAR ID",IF(COUNTIFS(Avaliacoes!$B$5:$B$304,A37,Avaliacoes!$M$5:$M$304,"REVISAR")&gt;0,"REVISAR DADOS",IF(SUMIFS(Avaliacoes!$O$5:$O$304,Avaliacoes!$B$5:$B$304,A37,Avaliacoes!$C$5:$C$304,"Meta")=0,"n.a.",SUMIFS(Avaliacoes!$N$5:$N$304,Avaliacoes!$B$5:$B$304,A37,Avaliacoes!$C$5:$C$304,"Meta")/SUMIFS(Avaliacoes!$O$5:$O$304,Avaliacoes!$B$5:$B$304,A37,Avaliacoes!$C$5:$C$304,"Meta")))))</x:f>
      </x:c>
      <x:c r="I37" s="41" t="str">
        <x:f>IF(A37="","",IF(OR(COUNT(Listas!$B$6:$B$7)&lt;&gt;2,MIN(Listas!$B$6:$B$7)&lt;0,ABS(SUM(Listas!$B$6:$B$7)-1)&gt;0.000001),"REVISAR PESOS",IF(OR(AND(Listas!$B$6&gt;0,NOT(ISNUMBER(G37))),AND(Listas!$B$7&gt;0,NOT(ISNUMBER(H37)))),"AVALIAÇÃO INCOMPLETA",IF(Listas!$B$6=0,0,G37*Listas!$B$6)+IF(Listas!$B$7=0,0,H37*Listas!$B$7))))</x:f>
      </x:c>
      <x:c r="J37" s="42" t="str">
        <x:f>IF(A37="","",IF(OR(COUNT(Listas!$B$8:$B$9)&lt;&gt;2,MIN(Listas!$B$8:$B$9)&lt;1,MAX(Listas!$B$8:$B$9)&gt;5,Listas!$B$9&lt;Listas!$B$8),"REVISAR FAIXAS",IF(A37="","",IF(NOT(ISNUMBER(I37)),"REVISAR AVALIAÇÃO",IF($A37="","",IF($I37&gt;=Listas!$B$9,"ALTO DESEMPENHO",IF($I37&gt;=Listas!$B$8,"DESEMPENHO ESPERADO","DESENVOLVIMENTO NECESSÁRIO")))))))</x:f>
      </x:c>
      <x:c r="K37" s="42" t="str">
        <x:f>IF(A37="","",IF(OR(NOT(ISNUMBER(Listas!$B$10)),Listas!$B$10&lt;(-4),Listas!$B$10&gt;0),"n.a.",COUNTIFS(Avaliacoes!$B$5:$B$304,A37,Avaliacoes!$M$5:$M$304,"OK",Avaliacoes!$J$5:$J$304,"&lt;="&amp;Listas!$B$10)))</x:f>
      </x:c>
      <x:c r="L37" s="42" t="str">
        <x:f>IF(A37="","",COUNTIFS(PDI!$B$5:$B$204,A37,PDI!$N$5:$N$204,"ATRASADA")+COUNTIFS(PDI!$B$5:$B$204,A37,PDI!$N$5:$N$204,"VENCE EM BREVE")+COUNTIFS(PDI!$B$5:$B$204,A37,PDI!$N$5:$N$204,"NO PRAZO"))</x:f>
      </x:c>
      <x:c r="M37" s="42" t="str">
        <x:f>IF($A37="","",COUNTIFS(PDI!$B$5:$B$204,$A37,PDI!$N$5:$N$204,"ATRASADA"))</x:f>
      </x:c>
      <x:c r="N37" s="42" t="str">
        <x:f>IF(A37="","",IF(OR(NOT(ISNUMBER(Listas!$B$10)),Listas!$B$10&lt;(-4),Listas!$B$10&gt;0),"REVISAR GAP",IF(A37="","",IF(OR(COUNT(Listas!$B$8:$B$9)&lt;&gt;2,MIN(Listas!$B$8:$B$9)&lt;1,MAX(Listas!$B$8:$B$9)&gt;5,Listas!$B$9&lt;Listas!$B$8),"REVISAR FAIXAS",IF(A37="","",IF(NOT(ISNUMBER(I37)),"REVISAR AVALIAÇÃO",IF($A37="","",IF(AND($I37&gt;=Listas!$B$9,$K37=0),"Pronto agora",IF($I37&gt;=Listas!$B$8,"Pronto em 6 meses",IF($I37&gt;0,"Pronto em 12 meses","Reavaliar"))))))))))</x:f>
      </x:c>
      <x:c r="O37" s="42" t="str">
        <x:f>IF(A37="","",IF(OR(NOT(ISNUMBER(Listas!$B$10)),Listas!$B$10&lt;(-4),Listas!$B$10&gt;0),"REVISAR GAP",IF(A37="","",IF(OR(COUNT(Listas!$B$8:$B$9)&lt;&gt;2,MIN(Listas!$B$8:$B$9)&lt;1,MAX(Listas!$B$8:$B$9)&gt;5,Listas!$B$9&lt;Listas!$B$8),"REVISAR FAIXAS",IF(A37="","",IF(COUNTIFS(PDI!$B$5:$B$204,A37,PDI!$N$5:$N$204,"REVISAR DADOS")&gt;0,"REVISAR PDI",IF(A37="","",IF(NOT(ISNUMBER(I37)),"REVISAR AVALIAÇÃO",IF($A37="","",IF($M37&gt;0,"COBRAR PDI",IF($K37&gt;0,"PRIORIZAR GAPS",IF($I37&gt;=Listas!$B$9,"RECONHECER / SUCESSÃO",IF($I37&gt;=Listas!$B$8,"MANTER E DESENVOLVER","PDI PRIORITÁRIO")))))))))))))</x:f>
      </x:c>
      <x:c r="P37" s="1"/>
      <x:c r="Q37" s="1"/>
      <x:c r="R37" s="1"/>
      <x:c r="S37" s="1"/>
      <x:c r="T37" s="1"/>
      <x:c r="U37" s="1"/>
      <x:c r="V37" s="1"/>
      <x:c r="W37" s="1"/>
    </x:row>
    <x:row r="38">
      <x:c r="A38" s="30"/>
      <x:c r="B38" s="30"/>
      <x:c r="C38" s="30"/>
      <x:c r="D38" s="30"/>
      <x:c r="E38" s="30"/>
      <x:c r="F38" s="36"/>
      <x:c r="G38" s="41" t="str">
        <x:f>IF(A38="","",IF(COUNTIF($A$5:$A$104,A38)&lt;&gt;1,"REVISAR ID",IF(COUNTIFS(Avaliacoes!$B$5:$B$304,A38,Avaliacoes!$M$5:$M$304,"REVISAR")&gt;0,"REVISAR DADOS",IF(SUMIFS(Avaliacoes!$O$5:$O$304,Avaliacoes!$B$5:$B$304,A38,Avaliacoes!$C$5:$C$304,"Competência")=0,"n.a.",SUMIFS(Avaliacoes!$N$5:$N$304,Avaliacoes!$B$5:$B$304,A38,Avaliacoes!$C$5:$C$304,"Competência")/SUMIFS(Avaliacoes!$O$5:$O$304,Avaliacoes!$B$5:$B$304,A38,Avaliacoes!$C$5:$C$304,"Competência")))))</x:f>
      </x:c>
      <x:c r="H38" s="41" t="str">
        <x:f>IF(A38="","",IF(COUNTIF($A$5:$A$104,A38)&lt;&gt;1,"REVISAR ID",IF(COUNTIFS(Avaliacoes!$B$5:$B$304,A38,Avaliacoes!$M$5:$M$304,"REVISAR")&gt;0,"REVISAR DADOS",IF(SUMIFS(Avaliacoes!$O$5:$O$304,Avaliacoes!$B$5:$B$304,A38,Avaliacoes!$C$5:$C$304,"Meta")=0,"n.a.",SUMIFS(Avaliacoes!$N$5:$N$304,Avaliacoes!$B$5:$B$304,A38,Avaliacoes!$C$5:$C$304,"Meta")/SUMIFS(Avaliacoes!$O$5:$O$304,Avaliacoes!$B$5:$B$304,A38,Avaliacoes!$C$5:$C$304,"Meta")))))</x:f>
      </x:c>
      <x:c r="I38" s="41" t="str">
        <x:f>IF(A38="","",IF(OR(COUNT(Listas!$B$6:$B$7)&lt;&gt;2,MIN(Listas!$B$6:$B$7)&lt;0,ABS(SUM(Listas!$B$6:$B$7)-1)&gt;0.000001),"REVISAR PESOS",IF(OR(AND(Listas!$B$6&gt;0,NOT(ISNUMBER(G38))),AND(Listas!$B$7&gt;0,NOT(ISNUMBER(H38)))),"AVALIAÇÃO INCOMPLETA",IF(Listas!$B$6=0,0,G38*Listas!$B$6)+IF(Listas!$B$7=0,0,H38*Listas!$B$7))))</x:f>
      </x:c>
      <x:c r="J38" s="42" t="str">
        <x:f>IF(A38="","",IF(OR(COUNT(Listas!$B$8:$B$9)&lt;&gt;2,MIN(Listas!$B$8:$B$9)&lt;1,MAX(Listas!$B$8:$B$9)&gt;5,Listas!$B$9&lt;Listas!$B$8),"REVISAR FAIXAS",IF(A38="","",IF(NOT(ISNUMBER(I38)),"REVISAR AVALIAÇÃO",IF($A38="","",IF($I38&gt;=Listas!$B$9,"ALTO DESEMPENHO",IF($I38&gt;=Listas!$B$8,"DESEMPENHO ESPERADO","DESENVOLVIMENTO NECESSÁRIO")))))))</x:f>
      </x:c>
      <x:c r="K38" s="42" t="str">
        <x:f>IF(A38="","",IF(OR(NOT(ISNUMBER(Listas!$B$10)),Listas!$B$10&lt;(-4),Listas!$B$10&gt;0),"n.a.",COUNTIFS(Avaliacoes!$B$5:$B$304,A38,Avaliacoes!$M$5:$M$304,"OK",Avaliacoes!$J$5:$J$304,"&lt;="&amp;Listas!$B$10)))</x:f>
      </x:c>
      <x:c r="L38" s="42" t="str">
        <x:f>IF(A38="","",COUNTIFS(PDI!$B$5:$B$204,A38,PDI!$N$5:$N$204,"ATRASADA")+COUNTIFS(PDI!$B$5:$B$204,A38,PDI!$N$5:$N$204,"VENCE EM BREVE")+COUNTIFS(PDI!$B$5:$B$204,A38,PDI!$N$5:$N$204,"NO PRAZO"))</x:f>
      </x:c>
      <x:c r="M38" s="42" t="str">
        <x:f>IF($A38="","",COUNTIFS(PDI!$B$5:$B$204,$A38,PDI!$N$5:$N$204,"ATRASADA"))</x:f>
      </x:c>
      <x:c r="N38" s="42" t="str">
        <x:f>IF(A38="","",IF(OR(NOT(ISNUMBER(Listas!$B$10)),Listas!$B$10&lt;(-4),Listas!$B$10&gt;0),"REVISAR GAP",IF(A38="","",IF(OR(COUNT(Listas!$B$8:$B$9)&lt;&gt;2,MIN(Listas!$B$8:$B$9)&lt;1,MAX(Listas!$B$8:$B$9)&gt;5,Listas!$B$9&lt;Listas!$B$8),"REVISAR FAIXAS",IF(A38="","",IF(NOT(ISNUMBER(I38)),"REVISAR AVALIAÇÃO",IF($A38="","",IF(AND($I38&gt;=Listas!$B$9,$K38=0),"Pronto agora",IF($I38&gt;=Listas!$B$8,"Pronto em 6 meses",IF($I38&gt;0,"Pronto em 12 meses","Reavaliar"))))))))))</x:f>
      </x:c>
      <x:c r="O38" s="42" t="str">
        <x:f>IF(A38="","",IF(OR(NOT(ISNUMBER(Listas!$B$10)),Listas!$B$10&lt;(-4),Listas!$B$10&gt;0),"REVISAR GAP",IF(A38="","",IF(OR(COUNT(Listas!$B$8:$B$9)&lt;&gt;2,MIN(Listas!$B$8:$B$9)&lt;1,MAX(Listas!$B$8:$B$9)&gt;5,Listas!$B$9&lt;Listas!$B$8),"REVISAR FAIXAS",IF(A38="","",IF(COUNTIFS(PDI!$B$5:$B$204,A38,PDI!$N$5:$N$204,"REVISAR DADOS")&gt;0,"REVISAR PDI",IF(A38="","",IF(NOT(ISNUMBER(I38)),"REVISAR AVALIAÇÃO",IF($A38="","",IF($M38&gt;0,"COBRAR PDI",IF($K38&gt;0,"PRIORIZAR GAPS",IF($I38&gt;=Listas!$B$9,"RECONHECER / SUCESSÃO",IF($I38&gt;=Listas!$B$8,"MANTER E DESENVOLVER","PDI PRIORITÁRIO")))))))))))))</x:f>
      </x:c>
      <x:c r="P38" s="1"/>
      <x:c r="Q38" s="1"/>
      <x:c r="R38" s="1"/>
      <x:c r="S38" s="1"/>
      <x:c r="T38" s="1"/>
      <x:c r="U38" s="1"/>
      <x:c r="V38" s="1"/>
      <x:c r="W38" s="1"/>
    </x:row>
    <x:row r="39">
      <x:c r="A39" s="30"/>
      <x:c r="B39" s="30"/>
      <x:c r="C39" s="30"/>
      <x:c r="D39" s="30"/>
      <x:c r="E39" s="30"/>
      <x:c r="F39" s="36"/>
      <x:c r="G39" s="41" t="str">
        <x:f>IF(A39="","",IF(COUNTIF($A$5:$A$104,A39)&lt;&gt;1,"REVISAR ID",IF(COUNTIFS(Avaliacoes!$B$5:$B$304,A39,Avaliacoes!$M$5:$M$304,"REVISAR")&gt;0,"REVISAR DADOS",IF(SUMIFS(Avaliacoes!$O$5:$O$304,Avaliacoes!$B$5:$B$304,A39,Avaliacoes!$C$5:$C$304,"Competência")=0,"n.a.",SUMIFS(Avaliacoes!$N$5:$N$304,Avaliacoes!$B$5:$B$304,A39,Avaliacoes!$C$5:$C$304,"Competência")/SUMIFS(Avaliacoes!$O$5:$O$304,Avaliacoes!$B$5:$B$304,A39,Avaliacoes!$C$5:$C$304,"Competência")))))</x:f>
      </x:c>
      <x:c r="H39" s="41" t="str">
        <x:f>IF(A39="","",IF(COUNTIF($A$5:$A$104,A39)&lt;&gt;1,"REVISAR ID",IF(COUNTIFS(Avaliacoes!$B$5:$B$304,A39,Avaliacoes!$M$5:$M$304,"REVISAR")&gt;0,"REVISAR DADOS",IF(SUMIFS(Avaliacoes!$O$5:$O$304,Avaliacoes!$B$5:$B$304,A39,Avaliacoes!$C$5:$C$304,"Meta")=0,"n.a.",SUMIFS(Avaliacoes!$N$5:$N$304,Avaliacoes!$B$5:$B$304,A39,Avaliacoes!$C$5:$C$304,"Meta")/SUMIFS(Avaliacoes!$O$5:$O$304,Avaliacoes!$B$5:$B$304,A39,Avaliacoes!$C$5:$C$304,"Meta")))))</x:f>
      </x:c>
      <x:c r="I39" s="41" t="str">
        <x:f>IF(A39="","",IF(OR(COUNT(Listas!$B$6:$B$7)&lt;&gt;2,MIN(Listas!$B$6:$B$7)&lt;0,ABS(SUM(Listas!$B$6:$B$7)-1)&gt;0.000001),"REVISAR PESOS",IF(OR(AND(Listas!$B$6&gt;0,NOT(ISNUMBER(G39))),AND(Listas!$B$7&gt;0,NOT(ISNUMBER(H39)))),"AVALIAÇÃO INCOMPLETA",IF(Listas!$B$6=0,0,G39*Listas!$B$6)+IF(Listas!$B$7=0,0,H39*Listas!$B$7))))</x:f>
      </x:c>
      <x:c r="J39" s="42" t="str">
        <x:f>IF(A39="","",IF(OR(COUNT(Listas!$B$8:$B$9)&lt;&gt;2,MIN(Listas!$B$8:$B$9)&lt;1,MAX(Listas!$B$8:$B$9)&gt;5,Listas!$B$9&lt;Listas!$B$8),"REVISAR FAIXAS",IF(A39="","",IF(NOT(ISNUMBER(I39)),"REVISAR AVALIAÇÃO",IF($A39="","",IF($I39&gt;=Listas!$B$9,"ALTO DESEMPENHO",IF($I39&gt;=Listas!$B$8,"DESEMPENHO ESPERADO","DESENVOLVIMENTO NECESSÁRIO")))))))</x:f>
      </x:c>
      <x:c r="K39" s="42" t="str">
        <x:f>IF(A39="","",IF(OR(NOT(ISNUMBER(Listas!$B$10)),Listas!$B$10&lt;(-4),Listas!$B$10&gt;0),"n.a.",COUNTIFS(Avaliacoes!$B$5:$B$304,A39,Avaliacoes!$M$5:$M$304,"OK",Avaliacoes!$J$5:$J$304,"&lt;="&amp;Listas!$B$10)))</x:f>
      </x:c>
      <x:c r="L39" s="42" t="str">
        <x:f>IF(A39="","",COUNTIFS(PDI!$B$5:$B$204,A39,PDI!$N$5:$N$204,"ATRASADA")+COUNTIFS(PDI!$B$5:$B$204,A39,PDI!$N$5:$N$204,"VENCE EM BREVE")+COUNTIFS(PDI!$B$5:$B$204,A39,PDI!$N$5:$N$204,"NO PRAZO"))</x:f>
      </x:c>
      <x:c r="M39" s="42" t="str">
        <x:f>IF($A39="","",COUNTIFS(PDI!$B$5:$B$204,$A39,PDI!$N$5:$N$204,"ATRASADA"))</x:f>
      </x:c>
      <x:c r="N39" s="42" t="str">
        <x:f>IF(A39="","",IF(OR(NOT(ISNUMBER(Listas!$B$10)),Listas!$B$10&lt;(-4),Listas!$B$10&gt;0),"REVISAR GAP",IF(A39="","",IF(OR(COUNT(Listas!$B$8:$B$9)&lt;&gt;2,MIN(Listas!$B$8:$B$9)&lt;1,MAX(Listas!$B$8:$B$9)&gt;5,Listas!$B$9&lt;Listas!$B$8),"REVISAR FAIXAS",IF(A39="","",IF(NOT(ISNUMBER(I39)),"REVISAR AVALIAÇÃO",IF($A39="","",IF(AND($I39&gt;=Listas!$B$9,$K39=0),"Pronto agora",IF($I39&gt;=Listas!$B$8,"Pronto em 6 meses",IF($I39&gt;0,"Pronto em 12 meses","Reavaliar"))))))))))</x:f>
      </x:c>
      <x:c r="O39" s="42" t="str">
        <x:f>IF(A39="","",IF(OR(NOT(ISNUMBER(Listas!$B$10)),Listas!$B$10&lt;(-4),Listas!$B$10&gt;0),"REVISAR GAP",IF(A39="","",IF(OR(COUNT(Listas!$B$8:$B$9)&lt;&gt;2,MIN(Listas!$B$8:$B$9)&lt;1,MAX(Listas!$B$8:$B$9)&gt;5,Listas!$B$9&lt;Listas!$B$8),"REVISAR FAIXAS",IF(A39="","",IF(COUNTIFS(PDI!$B$5:$B$204,A39,PDI!$N$5:$N$204,"REVISAR DADOS")&gt;0,"REVISAR PDI",IF(A39="","",IF(NOT(ISNUMBER(I39)),"REVISAR AVALIAÇÃO",IF($A39="","",IF($M39&gt;0,"COBRAR PDI",IF($K39&gt;0,"PRIORIZAR GAPS",IF($I39&gt;=Listas!$B$9,"RECONHECER / SUCESSÃO",IF($I39&gt;=Listas!$B$8,"MANTER E DESENVOLVER","PDI PRIORITÁRIO")))))))))))))</x:f>
      </x:c>
      <x:c r="P39" s="1"/>
      <x:c r="Q39" s="1"/>
      <x:c r="R39" s="1"/>
      <x:c r="S39" s="1"/>
      <x:c r="T39" s="1"/>
      <x:c r="U39" s="1"/>
      <x:c r="V39" s="1"/>
      <x:c r="W39" s="1"/>
    </x:row>
    <x:row r="40">
      <x:c r="A40" s="30"/>
      <x:c r="B40" s="30"/>
      <x:c r="C40" s="30"/>
      <x:c r="D40" s="30"/>
      <x:c r="E40" s="30"/>
      <x:c r="F40" s="36"/>
      <x:c r="G40" s="41" t="str">
        <x:f>IF(A40="","",IF(COUNTIF($A$5:$A$104,A40)&lt;&gt;1,"REVISAR ID",IF(COUNTIFS(Avaliacoes!$B$5:$B$304,A40,Avaliacoes!$M$5:$M$304,"REVISAR")&gt;0,"REVISAR DADOS",IF(SUMIFS(Avaliacoes!$O$5:$O$304,Avaliacoes!$B$5:$B$304,A40,Avaliacoes!$C$5:$C$304,"Competência")=0,"n.a.",SUMIFS(Avaliacoes!$N$5:$N$304,Avaliacoes!$B$5:$B$304,A40,Avaliacoes!$C$5:$C$304,"Competência")/SUMIFS(Avaliacoes!$O$5:$O$304,Avaliacoes!$B$5:$B$304,A40,Avaliacoes!$C$5:$C$304,"Competência")))))</x:f>
      </x:c>
      <x:c r="H40" s="41" t="str">
        <x:f>IF(A40="","",IF(COUNTIF($A$5:$A$104,A40)&lt;&gt;1,"REVISAR ID",IF(COUNTIFS(Avaliacoes!$B$5:$B$304,A40,Avaliacoes!$M$5:$M$304,"REVISAR")&gt;0,"REVISAR DADOS",IF(SUMIFS(Avaliacoes!$O$5:$O$304,Avaliacoes!$B$5:$B$304,A40,Avaliacoes!$C$5:$C$304,"Meta")=0,"n.a.",SUMIFS(Avaliacoes!$N$5:$N$304,Avaliacoes!$B$5:$B$304,A40,Avaliacoes!$C$5:$C$304,"Meta")/SUMIFS(Avaliacoes!$O$5:$O$304,Avaliacoes!$B$5:$B$304,A40,Avaliacoes!$C$5:$C$304,"Meta")))))</x:f>
      </x:c>
      <x:c r="I40" s="41" t="str">
        <x:f>IF(A40="","",IF(OR(COUNT(Listas!$B$6:$B$7)&lt;&gt;2,MIN(Listas!$B$6:$B$7)&lt;0,ABS(SUM(Listas!$B$6:$B$7)-1)&gt;0.000001),"REVISAR PESOS",IF(OR(AND(Listas!$B$6&gt;0,NOT(ISNUMBER(G40))),AND(Listas!$B$7&gt;0,NOT(ISNUMBER(H40)))),"AVALIAÇÃO INCOMPLETA",IF(Listas!$B$6=0,0,G40*Listas!$B$6)+IF(Listas!$B$7=0,0,H40*Listas!$B$7))))</x:f>
      </x:c>
      <x:c r="J40" s="42" t="str">
        <x:f>IF(A40="","",IF(OR(COUNT(Listas!$B$8:$B$9)&lt;&gt;2,MIN(Listas!$B$8:$B$9)&lt;1,MAX(Listas!$B$8:$B$9)&gt;5,Listas!$B$9&lt;Listas!$B$8),"REVISAR FAIXAS",IF(A40="","",IF(NOT(ISNUMBER(I40)),"REVISAR AVALIAÇÃO",IF($A40="","",IF($I40&gt;=Listas!$B$9,"ALTO DESEMPENHO",IF($I40&gt;=Listas!$B$8,"DESEMPENHO ESPERADO","DESENVOLVIMENTO NECESSÁRIO")))))))</x:f>
      </x:c>
      <x:c r="K40" s="42" t="str">
        <x:f>IF(A40="","",IF(OR(NOT(ISNUMBER(Listas!$B$10)),Listas!$B$10&lt;(-4),Listas!$B$10&gt;0),"n.a.",COUNTIFS(Avaliacoes!$B$5:$B$304,A40,Avaliacoes!$M$5:$M$304,"OK",Avaliacoes!$J$5:$J$304,"&lt;="&amp;Listas!$B$10)))</x:f>
      </x:c>
      <x:c r="L40" s="42" t="str">
        <x:f>IF(A40="","",COUNTIFS(PDI!$B$5:$B$204,A40,PDI!$N$5:$N$204,"ATRASADA")+COUNTIFS(PDI!$B$5:$B$204,A40,PDI!$N$5:$N$204,"VENCE EM BREVE")+COUNTIFS(PDI!$B$5:$B$204,A40,PDI!$N$5:$N$204,"NO PRAZO"))</x:f>
      </x:c>
      <x:c r="M40" s="42" t="str">
        <x:f>IF($A40="","",COUNTIFS(PDI!$B$5:$B$204,$A40,PDI!$N$5:$N$204,"ATRASADA"))</x:f>
      </x:c>
      <x:c r="N40" s="42" t="str">
        <x:f>IF(A40="","",IF(OR(NOT(ISNUMBER(Listas!$B$10)),Listas!$B$10&lt;(-4),Listas!$B$10&gt;0),"REVISAR GAP",IF(A40="","",IF(OR(COUNT(Listas!$B$8:$B$9)&lt;&gt;2,MIN(Listas!$B$8:$B$9)&lt;1,MAX(Listas!$B$8:$B$9)&gt;5,Listas!$B$9&lt;Listas!$B$8),"REVISAR FAIXAS",IF(A40="","",IF(NOT(ISNUMBER(I40)),"REVISAR AVALIAÇÃO",IF($A40="","",IF(AND($I40&gt;=Listas!$B$9,$K40=0),"Pronto agora",IF($I40&gt;=Listas!$B$8,"Pronto em 6 meses",IF($I40&gt;0,"Pronto em 12 meses","Reavaliar"))))))))))</x:f>
      </x:c>
      <x:c r="O40" s="42" t="str">
        <x:f>IF(A40="","",IF(OR(NOT(ISNUMBER(Listas!$B$10)),Listas!$B$10&lt;(-4),Listas!$B$10&gt;0),"REVISAR GAP",IF(A40="","",IF(OR(COUNT(Listas!$B$8:$B$9)&lt;&gt;2,MIN(Listas!$B$8:$B$9)&lt;1,MAX(Listas!$B$8:$B$9)&gt;5,Listas!$B$9&lt;Listas!$B$8),"REVISAR FAIXAS",IF(A40="","",IF(COUNTIFS(PDI!$B$5:$B$204,A40,PDI!$N$5:$N$204,"REVISAR DADOS")&gt;0,"REVISAR PDI",IF(A40="","",IF(NOT(ISNUMBER(I40)),"REVISAR AVALIAÇÃO",IF($A40="","",IF($M40&gt;0,"COBRAR PDI",IF($K40&gt;0,"PRIORIZAR GAPS",IF($I40&gt;=Listas!$B$9,"RECONHECER / SUCESSÃO",IF($I40&gt;=Listas!$B$8,"MANTER E DESENVOLVER","PDI PRIORITÁRIO")))))))))))))</x:f>
      </x:c>
      <x:c r="P40" s="1"/>
      <x:c r="Q40" s="1"/>
      <x:c r="R40" s="1"/>
      <x:c r="S40" s="1"/>
      <x:c r="T40" s="1"/>
      <x:c r="U40" s="1"/>
      <x:c r="V40" s="1"/>
      <x:c r="W40" s="1"/>
    </x:row>
    <x:row r="41">
      <x:c r="A41" s="30"/>
      <x:c r="B41" s="30"/>
      <x:c r="C41" s="30"/>
      <x:c r="D41" s="30"/>
      <x:c r="E41" s="30"/>
      <x:c r="F41" s="36"/>
      <x:c r="G41" s="41" t="str">
        <x:f>IF(A41="","",IF(COUNTIF($A$5:$A$104,A41)&lt;&gt;1,"REVISAR ID",IF(COUNTIFS(Avaliacoes!$B$5:$B$304,A41,Avaliacoes!$M$5:$M$304,"REVISAR")&gt;0,"REVISAR DADOS",IF(SUMIFS(Avaliacoes!$O$5:$O$304,Avaliacoes!$B$5:$B$304,A41,Avaliacoes!$C$5:$C$304,"Competência")=0,"n.a.",SUMIFS(Avaliacoes!$N$5:$N$304,Avaliacoes!$B$5:$B$304,A41,Avaliacoes!$C$5:$C$304,"Competência")/SUMIFS(Avaliacoes!$O$5:$O$304,Avaliacoes!$B$5:$B$304,A41,Avaliacoes!$C$5:$C$304,"Competência")))))</x:f>
      </x:c>
      <x:c r="H41" s="41" t="str">
        <x:f>IF(A41="","",IF(COUNTIF($A$5:$A$104,A41)&lt;&gt;1,"REVISAR ID",IF(COUNTIFS(Avaliacoes!$B$5:$B$304,A41,Avaliacoes!$M$5:$M$304,"REVISAR")&gt;0,"REVISAR DADOS",IF(SUMIFS(Avaliacoes!$O$5:$O$304,Avaliacoes!$B$5:$B$304,A41,Avaliacoes!$C$5:$C$304,"Meta")=0,"n.a.",SUMIFS(Avaliacoes!$N$5:$N$304,Avaliacoes!$B$5:$B$304,A41,Avaliacoes!$C$5:$C$304,"Meta")/SUMIFS(Avaliacoes!$O$5:$O$304,Avaliacoes!$B$5:$B$304,A41,Avaliacoes!$C$5:$C$304,"Meta")))))</x:f>
      </x:c>
      <x:c r="I41" s="41" t="str">
        <x:f>IF(A41="","",IF(OR(COUNT(Listas!$B$6:$B$7)&lt;&gt;2,MIN(Listas!$B$6:$B$7)&lt;0,ABS(SUM(Listas!$B$6:$B$7)-1)&gt;0.000001),"REVISAR PESOS",IF(OR(AND(Listas!$B$6&gt;0,NOT(ISNUMBER(G41))),AND(Listas!$B$7&gt;0,NOT(ISNUMBER(H41)))),"AVALIAÇÃO INCOMPLETA",IF(Listas!$B$6=0,0,G41*Listas!$B$6)+IF(Listas!$B$7=0,0,H41*Listas!$B$7))))</x:f>
      </x:c>
      <x:c r="J41" s="42" t="str">
        <x:f>IF(A41="","",IF(OR(COUNT(Listas!$B$8:$B$9)&lt;&gt;2,MIN(Listas!$B$8:$B$9)&lt;1,MAX(Listas!$B$8:$B$9)&gt;5,Listas!$B$9&lt;Listas!$B$8),"REVISAR FAIXAS",IF(A41="","",IF(NOT(ISNUMBER(I41)),"REVISAR AVALIAÇÃO",IF($A41="","",IF($I41&gt;=Listas!$B$9,"ALTO DESEMPENHO",IF($I41&gt;=Listas!$B$8,"DESEMPENHO ESPERADO","DESENVOLVIMENTO NECESSÁRIO")))))))</x:f>
      </x:c>
      <x:c r="K41" s="42" t="str">
        <x:f>IF(A41="","",IF(OR(NOT(ISNUMBER(Listas!$B$10)),Listas!$B$10&lt;(-4),Listas!$B$10&gt;0),"n.a.",COUNTIFS(Avaliacoes!$B$5:$B$304,A41,Avaliacoes!$M$5:$M$304,"OK",Avaliacoes!$J$5:$J$304,"&lt;="&amp;Listas!$B$10)))</x:f>
      </x:c>
      <x:c r="L41" s="42" t="str">
        <x:f>IF(A41="","",COUNTIFS(PDI!$B$5:$B$204,A41,PDI!$N$5:$N$204,"ATRASADA")+COUNTIFS(PDI!$B$5:$B$204,A41,PDI!$N$5:$N$204,"VENCE EM BREVE")+COUNTIFS(PDI!$B$5:$B$204,A41,PDI!$N$5:$N$204,"NO PRAZO"))</x:f>
      </x:c>
      <x:c r="M41" s="42" t="str">
        <x:f>IF($A41="","",COUNTIFS(PDI!$B$5:$B$204,$A41,PDI!$N$5:$N$204,"ATRASADA"))</x:f>
      </x:c>
      <x:c r="N41" s="42" t="str">
        <x:f>IF(A41="","",IF(OR(NOT(ISNUMBER(Listas!$B$10)),Listas!$B$10&lt;(-4),Listas!$B$10&gt;0),"REVISAR GAP",IF(A41="","",IF(OR(COUNT(Listas!$B$8:$B$9)&lt;&gt;2,MIN(Listas!$B$8:$B$9)&lt;1,MAX(Listas!$B$8:$B$9)&gt;5,Listas!$B$9&lt;Listas!$B$8),"REVISAR FAIXAS",IF(A41="","",IF(NOT(ISNUMBER(I41)),"REVISAR AVALIAÇÃO",IF($A41="","",IF(AND($I41&gt;=Listas!$B$9,$K41=0),"Pronto agora",IF($I41&gt;=Listas!$B$8,"Pronto em 6 meses",IF($I41&gt;0,"Pronto em 12 meses","Reavaliar"))))))))))</x:f>
      </x:c>
      <x:c r="O41" s="42" t="str">
        <x:f>IF(A41="","",IF(OR(NOT(ISNUMBER(Listas!$B$10)),Listas!$B$10&lt;(-4),Listas!$B$10&gt;0),"REVISAR GAP",IF(A41="","",IF(OR(COUNT(Listas!$B$8:$B$9)&lt;&gt;2,MIN(Listas!$B$8:$B$9)&lt;1,MAX(Listas!$B$8:$B$9)&gt;5,Listas!$B$9&lt;Listas!$B$8),"REVISAR FAIXAS",IF(A41="","",IF(COUNTIFS(PDI!$B$5:$B$204,A41,PDI!$N$5:$N$204,"REVISAR DADOS")&gt;0,"REVISAR PDI",IF(A41="","",IF(NOT(ISNUMBER(I41)),"REVISAR AVALIAÇÃO",IF($A41="","",IF($M41&gt;0,"COBRAR PDI",IF($K41&gt;0,"PRIORIZAR GAPS",IF($I41&gt;=Listas!$B$9,"RECONHECER / SUCESSÃO",IF($I41&gt;=Listas!$B$8,"MANTER E DESENVOLVER","PDI PRIORITÁRIO")))))))))))))</x:f>
      </x:c>
      <x:c r="P41" s="1"/>
      <x:c r="Q41" s="1"/>
      <x:c r="R41" s="1"/>
      <x:c r="S41" s="1"/>
      <x:c r="T41" s="1"/>
      <x:c r="U41" s="1"/>
      <x:c r="V41" s="1"/>
      <x:c r="W41" s="1"/>
    </x:row>
    <x:row r="42">
      <x:c r="A42" s="30"/>
      <x:c r="B42" s="30"/>
      <x:c r="C42" s="30"/>
      <x:c r="D42" s="30"/>
      <x:c r="E42" s="30"/>
      <x:c r="F42" s="36"/>
      <x:c r="G42" s="41" t="str">
        <x:f>IF(A42="","",IF(COUNTIF($A$5:$A$104,A42)&lt;&gt;1,"REVISAR ID",IF(COUNTIFS(Avaliacoes!$B$5:$B$304,A42,Avaliacoes!$M$5:$M$304,"REVISAR")&gt;0,"REVISAR DADOS",IF(SUMIFS(Avaliacoes!$O$5:$O$304,Avaliacoes!$B$5:$B$304,A42,Avaliacoes!$C$5:$C$304,"Competência")=0,"n.a.",SUMIFS(Avaliacoes!$N$5:$N$304,Avaliacoes!$B$5:$B$304,A42,Avaliacoes!$C$5:$C$304,"Competência")/SUMIFS(Avaliacoes!$O$5:$O$304,Avaliacoes!$B$5:$B$304,A42,Avaliacoes!$C$5:$C$304,"Competência")))))</x:f>
      </x:c>
      <x:c r="H42" s="41" t="str">
        <x:f>IF(A42="","",IF(COUNTIF($A$5:$A$104,A42)&lt;&gt;1,"REVISAR ID",IF(COUNTIFS(Avaliacoes!$B$5:$B$304,A42,Avaliacoes!$M$5:$M$304,"REVISAR")&gt;0,"REVISAR DADOS",IF(SUMIFS(Avaliacoes!$O$5:$O$304,Avaliacoes!$B$5:$B$304,A42,Avaliacoes!$C$5:$C$304,"Meta")=0,"n.a.",SUMIFS(Avaliacoes!$N$5:$N$304,Avaliacoes!$B$5:$B$304,A42,Avaliacoes!$C$5:$C$304,"Meta")/SUMIFS(Avaliacoes!$O$5:$O$304,Avaliacoes!$B$5:$B$304,A42,Avaliacoes!$C$5:$C$304,"Meta")))))</x:f>
      </x:c>
      <x:c r="I42" s="41" t="str">
        <x:f>IF(A42="","",IF(OR(COUNT(Listas!$B$6:$B$7)&lt;&gt;2,MIN(Listas!$B$6:$B$7)&lt;0,ABS(SUM(Listas!$B$6:$B$7)-1)&gt;0.000001),"REVISAR PESOS",IF(OR(AND(Listas!$B$6&gt;0,NOT(ISNUMBER(G42))),AND(Listas!$B$7&gt;0,NOT(ISNUMBER(H42)))),"AVALIAÇÃO INCOMPLETA",IF(Listas!$B$6=0,0,G42*Listas!$B$6)+IF(Listas!$B$7=0,0,H42*Listas!$B$7))))</x:f>
      </x:c>
      <x:c r="J42" s="42" t="str">
        <x:f>IF(A42="","",IF(OR(COUNT(Listas!$B$8:$B$9)&lt;&gt;2,MIN(Listas!$B$8:$B$9)&lt;1,MAX(Listas!$B$8:$B$9)&gt;5,Listas!$B$9&lt;Listas!$B$8),"REVISAR FAIXAS",IF(A42="","",IF(NOT(ISNUMBER(I42)),"REVISAR AVALIAÇÃO",IF($A42="","",IF($I42&gt;=Listas!$B$9,"ALTO DESEMPENHO",IF($I42&gt;=Listas!$B$8,"DESEMPENHO ESPERADO","DESENVOLVIMENTO NECESSÁRIO")))))))</x:f>
      </x:c>
      <x:c r="K42" s="42" t="str">
        <x:f>IF(A42="","",IF(OR(NOT(ISNUMBER(Listas!$B$10)),Listas!$B$10&lt;(-4),Listas!$B$10&gt;0),"n.a.",COUNTIFS(Avaliacoes!$B$5:$B$304,A42,Avaliacoes!$M$5:$M$304,"OK",Avaliacoes!$J$5:$J$304,"&lt;="&amp;Listas!$B$10)))</x:f>
      </x:c>
      <x:c r="L42" s="42" t="str">
        <x:f>IF(A42="","",COUNTIFS(PDI!$B$5:$B$204,A42,PDI!$N$5:$N$204,"ATRASADA")+COUNTIFS(PDI!$B$5:$B$204,A42,PDI!$N$5:$N$204,"VENCE EM BREVE")+COUNTIFS(PDI!$B$5:$B$204,A42,PDI!$N$5:$N$204,"NO PRAZO"))</x:f>
      </x:c>
      <x:c r="M42" s="42" t="str">
        <x:f>IF($A42="","",COUNTIFS(PDI!$B$5:$B$204,$A42,PDI!$N$5:$N$204,"ATRASADA"))</x:f>
      </x:c>
      <x:c r="N42" s="42" t="str">
        <x:f>IF(A42="","",IF(OR(NOT(ISNUMBER(Listas!$B$10)),Listas!$B$10&lt;(-4),Listas!$B$10&gt;0),"REVISAR GAP",IF(A42="","",IF(OR(COUNT(Listas!$B$8:$B$9)&lt;&gt;2,MIN(Listas!$B$8:$B$9)&lt;1,MAX(Listas!$B$8:$B$9)&gt;5,Listas!$B$9&lt;Listas!$B$8),"REVISAR FAIXAS",IF(A42="","",IF(NOT(ISNUMBER(I42)),"REVISAR AVALIAÇÃO",IF($A42="","",IF(AND($I42&gt;=Listas!$B$9,$K42=0),"Pronto agora",IF($I42&gt;=Listas!$B$8,"Pronto em 6 meses",IF($I42&gt;0,"Pronto em 12 meses","Reavaliar"))))))))))</x:f>
      </x:c>
      <x:c r="O42" s="42" t="str">
        <x:f>IF(A42="","",IF(OR(NOT(ISNUMBER(Listas!$B$10)),Listas!$B$10&lt;(-4),Listas!$B$10&gt;0),"REVISAR GAP",IF(A42="","",IF(OR(COUNT(Listas!$B$8:$B$9)&lt;&gt;2,MIN(Listas!$B$8:$B$9)&lt;1,MAX(Listas!$B$8:$B$9)&gt;5,Listas!$B$9&lt;Listas!$B$8),"REVISAR FAIXAS",IF(A42="","",IF(COUNTIFS(PDI!$B$5:$B$204,A42,PDI!$N$5:$N$204,"REVISAR DADOS")&gt;0,"REVISAR PDI",IF(A42="","",IF(NOT(ISNUMBER(I42)),"REVISAR AVALIAÇÃO",IF($A42="","",IF($M42&gt;0,"COBRAR PDI",IF($K42&gt;0,"PRIORIZAR GAPS",IF($I42&gt;=Listas!$B$9,"RECONHECER / SUCESSÃO",IF($I42&gt;=Listas!$B$8,"MANTER E DESENVOLVER","PDI PRIORITÁRIO")))))))))))))</x:f>
      </x:c>
      <x:c r="P42" s="1"/>
      <x:c r="Q42" s="1"/>
      <x:c r="R42" s="1"/>
      <x:c r="S42" s="1"/>
      <x:c r="T42" s="1"/>
      <x:c r="U42" s="1"/>
      <x:c r="V42" s="1"/>
      <x:c r="W42" s="1"/>
    </x:row>
    <x:row r="43">
      <x:c r="A43" s="30"/>
      <x:c r="B43" s="30"/>
      <x:c r="C43" s="30"/>
      <x:c r="D43" s="30"/>
      <x:c r="E43" s="30"/>
      <x:c r="F43" s="36"/>
      <x:c r="G43" s="41" t="str">
        <x:f>IF(A43="","",IF(COUNTIF($A$5:$A$104,A43)&lt;&gt;1,"REVISAR ID",IF(COUNTIFS(Avaliacoes!$B$5:$B$304,A43,Avaliacoes!$M$5:$M$304,"REVISAR")&gt;0,"REVISAR DADOS",IF(SUMIFS(Avaliacoes!$O$5:$O$304,Avaliacoes!$B$5:$B$304,A43,Avaliacoes!$C$5:$C$304,"Competência")=0,"n.a.",SUMIFS(Avaliacoes!$N$5:$N$304,Avaliacoes!$B$5:$B$304,A43,Avaliacoes!$C$5:$C$304,"Competência")/SUMIFS(Avaliacoes!$O$5:$O$304,Avaliacoes!$B$5:$B$304,A43,Avaliacoes!$C$5:$C$304,"Competência")))))</x:f>
      </x:c>
      <x:c r="H43" s="41" t="str">
        <x:f>IF(A43="","",IF(COUNTIF($A$5:$A$104,A43)&lt;&gt;1,"REVISAR ID",IF(COUNTIFS(Avaliacoes!$B$5:$B$304,A43,Avaliacoes!$M$5:$M$304,"REVISAR")&gt;0,"REVISAR DADOS",IF(SUMIFS(Avaliacoes!$O$5:$O$304,Avaliacoes!$B$5:$B$304,A43,Avaliacoes!$C$5:$C$304,"Meta")=0,"n.a.",SUMIFS(Avaliacoes!$N$5:$N$304,Avaliacoes!$B$5:$B$304,A43,Avaliacoes!$C$5:$C$304,"Meta")/SUMIFS(Avaliacoes!$O$5:$O$304,Avaliacoes!$B$5:$B$304,A43,Avaliacoes!$C$5:$C$304,"Meta")))))</x:f>
      </x:c>
      <x:c r="I43" s="41" t="str">
        <x:f>IF(A43="","",IF(OR(COUNT(Listas!$B$6:$B$7)&lt;&gt;2,MIN(Listas!$B$6:$B$7)&lt;0,ABS(SUM(Listas!$B$6:$B$7)-1)&gt;0.000001),"REVISAR PESOS",IF(OR(AND(Listas!$B$6&gt;0,NOT(ISNUMBER(G43))),AND(Listas!$B$7&gt;0,NOT(ISNUMBER(H43)))),"AVALIAÇÃO INCOMPLETA",IF(Listas!$B$6=0,0,G43*Listas!$B$6)+IF(Listas!$B$7=0,0,H43*Listas!$B$7))))</x:f>
      </x:c>
      <x:c r="J43" s="42" t="str">
        <x:f>IF(A43="","",IF(OR(COUNT(Listas!$B$8:$B$9)&lt;&gt;2,MIN(Listas!$B$8:$B$9)&lt;1,MAX(Listas!$B$8:$B$9)&gt;5,Listas!$B$9&lt;Listas!$B$8),"REVISAR FAIXAS",IF(A43="","",IF(NOT(ISNUMBER(I43)),"REVISAR AVALIAÇÃO",IF($A43="","",IF($I43&gt;=Listas!$B$9,"ALTO DESEMPENHO",IF($I43&gt;=Listas!$B$8,"DESEMPENHO ESPERADO","DESENVOLVIMENTO NECESSÁRIO")))))))</x:f>
      </x:c>
      <x:c r="K43" s="42" t="str">
        <x:f>IF(A43="","",IF(OR(NOT(ISNUMBER(Listas!$B$10)),Listas!$B$10&lt;(-4),Listas!$B$10&gt;0),"n.a.",COUNTIFS(Avaliacoes!$B$5:$B$304,A43,Avaliacoes!$M$5:$M$304,"OK",Avaliacoes!$J$5:$J$304,"&lt;="&amp;Listas!$B$10)))</x:f>
      </x:c>
      <x:c r="L43" s="42" t="str">
        <x:f>IF(A43="","",COUNTIFS(PDI!$B$5:$B$204,A43,PDI!$N$5:$N$204,"ATRASADA")+COUNTIFS(PDI!$B$5:$B$204,A43,PDI!$N$5:$N$204,"VENCE EM BREVE")+COUNTIFS(PDI!$B$5:$B$204,A43,PDI!$N$5:$N$204,"NO PRAZO"))</x:f>
      </x:c>
      <x:c r="M43" s="42" t="str">
        <x:f>IF($A43="","",COUNTIFS(PDI!$B$5:$B$204,$A43,PDI!$N$5:$N$204,"ATRASADA"))</x:f>
      </x:c>
      <x:c r="N43" s="42" t="str">
        <x:f>IF(A43="","",IF(OR(NOT(ISNUMBER(Listas!$B$10)),Listas!$B$10&lt;(-4),Listas!$B$10&gt;0),"REVISAR GAP",IF(A43="","",IF(OR(COUNT(Listas!$B$8:$B$9)&lt;&gt;2,MIN(Listas!$B$8:$B$9)&lt;1,MAX(Listas!$B$8:$B$9)&gt;5,Listas!$B$9&lt;Listas!$B$8),"REVISAR FAIXAS",IF(A43="","",IF(NOT(ISNUMBER(I43)),"REVISAR AVALIAÇÃO",IF($A43="","",IF(AND($I43&gt;=Listas!$B$9,$K43=0),"Pronto agora",IF($I43&gt;=Listas!$B$8,"Pronto em 6 meses",IF($I43&gt;0,"Pronto em 12 meses","Reavaliar"))))))))))</x:f>
      </x:c>
      <x:c r="O43" s="42" t="str">
        <x:f>IF(A43="","",IF(OR(NOT(ISNUMBER(Listas!$B$10)),Listas!$B$10&lt;(-4),Listas!$B$10&gt;0),"REVISAR GAP",IF(A43="","",IF(OR(COUNT(Listas!$B$8:$B$9)&lt;&gt;2,MIN(Listas!$B$8:$B$9)&lt;1,MAX(Listas!$B$8:$B$9)&gt;5,Listas!$B$9&lt;Listas!$B$8),"REVISAR FAIXAS",IF(A43="","",IF(COUNTIFS(PDI!$B$5:$B$204,A43,PDI!$N$5:$N$204,"REVISAR DADOS")&gt;0,"REVISAR PDI",IF(A43="","",IF(NOT(ISNUMBER(I43)),"REVISAR AVALIAÇÃO",IF($A43="","",IF($M43&gt;0,"COBRAR PDI",IF($K43&gt;0,"PRIORIZAR GAPS",IF($I43&gt;=Listas!$B$9,"RECONHECER / SUCESSÃO",IF($I43&gt;=Listas!$B$8,"MANTER E DESENVOLVER","PDI PRIORITÁRIO")))))))))))))</x:f>
      </x:c>
      <x:c r="P43" s="1"/>
      <x:c r="Q43" s="1"/>
      <x:c r="R43" s="1"/>
      <x:c r="S43" s="1"/>
      <x:c r="T43" s="1"/>
      <x:c r="U43" s="1"/>
      <x:c r="V43" s="1"/>
      <x:c r="W43" s="1"/>
    </x:row>
    <x:row r="44">
      <x:c r="A44" s="30"/>
      <x:c r="B44" s="30"/>
      <x:c r="C44" s="30"/>
      <x:c r="D44" s="30"/>
      <x:c r="E44" s="30"/>
      <x:c r="F44" s="36"/>
      <x:c r="G44" s="41" t="str">
        <x:f>IF(A44="","",IF(COUNTIF($A$5:$A$104,A44)&lt;&gt;1,"REVISAR ID",IF(COUNTIFS(Avaliacoes!$B$5:$B$304,A44,Avaliacoes!$M$5:$M$304,"REVISAR")&gt;0,"REVISAR DADOS",IF(SUMIFS(Avaliacoes!$O$5:$O$304,Avaliacoes!$B$5:$B$304,A44,Avaliacoes!$C$5:$C$304,"Competência")=0,"n.a.",SUMIFS(Avaliacoes!$N$5:$N$304,Avaliacoes!$B$5:$B$304,A44,Avaliacoes!$C$5:$C$304,"Competência")/SUMIFS(Avaliacoes!$O$5:$O$304,Avaliacoes!$B$5:$B$304,A44,Avaliacoes!$C$5:$C$304,"Competência")))))</x:f>
      </x:c>
      <x:c r="H44" s="41" t="str">
        <x:f>IF(A44="","",IF(COUNTIF($A$5:$A$104,A44)&lt;&gt;1,"REVISAR ID",IF(COUNTIFS(Avaliacoes!$B$5:$B$304,A44,Avaliacoes!$M$5:$M$304,"REVISAR")&gt;0,"REVISAR DADOS",IF(SUMIFS(Avaliacoes!$O$5:$O$304,Avaliacoes!$B$5:$B$304,A44,Avaliacoes!$C$5:$C$304,"Meta")=0,"n.a.",SUMIFS(Avaliacoes!$N$5:$N$304,Avaliacoes!$B$5:$B$304,A44,Avaliacoes!$C$5:$C$304,"Meta")/SUMIFS(Avaliacoes!$O$5:$O$304,Avaliacoes!$B$5:$B$304,A44,Avaliacoes!$C$5:$C$304,"Meta")))))</x:f>
      </x:c>
      <x:c r="I44" s="41" t="str">
        <x:f>IF(A44="","",IF(OR(COUNT(Listas!$B$6:$B$7)&lt;&gt;2,MIN(Listas!$B$6:$B$7)&lt;0,ABS(SUM(Listas!$B$6:$B$7)-1)&gt;0.000001),"REVISAR PESOS",IF(OR(AND(Listas!$B$6&gt;0,NOT(ISNUMBER(G44))),AND(Listas!$B$7&gt;0,NOT(ISNUMBER(H44)))),"AVALIAÇÃO INCOMPLETA",IF(Listas!$B$6=0,0,G44*Listas!$B$6)+IF(Listas!$B$7=0,0,H44*Listas!$B$7))))</x:f>
      </x:c>
      <x:c r="J44" s="42" t="str">
        <x:f>IF(A44="","",IF(OR(COUNT(Listas!$B$8:$B$9)&lt;&gt;2,MIN(Listas!$B$8:$B$9)&lt;1,MAX(Listas!$B$8:$B$9)&gt;5,Listas!$B$9&lt;Listas!$B$8),"REVISAR FAIXAS",IF(A44="","",IF(NOT(ISNUMBER(I44)),"REVISAR AVALIAÇÃO",IF($A44="","",IF($I44&gt;=Listas!$B$9,"ALTO DESEMPENHO",IF($I44&gt;=Listas!$B$8,"DESEMPENHO ESPERADO","DESENVOLVIMENTO NECESSÁRIO")))))))</x:f>
      </x:c>
      <x:c r="K44" s="42" t="str">
        <x:f>IF(A44="","",IF(OR(NOT(ISNUMBER(Listas!$B$10)),Listas!$B$10&lt;(-4),Listas!$B$10&gt;0),"n.a.",COUNTIFS(Avaliacoes!$B$5:$B$304,A44,Avaliacoes!$M$5:$M$304,"OK",Avaliacoes!$J$5:$J$304,"&lt;="&amp;Listas!$B$10)))</x:f>
      </x:c>
      <x:c r="L44" s="42" t="str">
        <x:f>IF(A44="","",COUNTIFS(PDI!$B$5:$B$204,A44,PDI!$N$5:$N$204,"ATRASADA")+COUNTIFS(PDI!$B$5:$B$204,A44,PDI!$N$5:$N$204,"VENCE EM BREVE")+COUNTIFS(PDI!$B$5:$B$204,A44,PDI!$N$5:$N$204,"NO PRAZO"))</x:f>
      </x:c>
      <x:c r="M44" s="42" t="str">
        <x:f>IF($A44="","",COUNTIFS(PDI!$B$5:$B$204,$A44,PDI!$N$5:$N$204,"ATRASADA"))</x:f>
      </x:c>
      <x:c r="N44" s="42" t="str">
        <x:f>IF(A44="","",IF(OR(NOT(ISNUMBER(Listas!$B$10)),Listas!$B$10&lt;(-4),Listas!$B$10&gt;0),"REVISAR GAP",IF(A44="","",IF(OR(COUNT(Listas!$B$8:$B$9)&lt;&gt;2,MIN(Listas!$B$8:$B$9)&lt;1,MAX(Listas!$B$8:$B$9)&gt;5,Listas!$B$9&lt;Listas!$B$8),"REVISAR FAIXAS",IF(A44="","",IF(NOT(ISNUMBER(I44)),"REVISAR AVALIAÇÃO",IF($A44="","",IF(AND($I44&gt;=Listas!$B$9,$K44=0),"Pronto agora",IF($I44&gt;=Listas!$B$8,"Pronto em 6 meses",IF($I44&gt;0,"Pronto em 12 meses","Reavaliar"))))))))))</x:f>
      </x:c>
      <x:c r="O44" s="42" t="str">
        <x:f>IF(A44="","",IF(OR(NOT(ISNUMBER(Listas!$B$10)),Listas!$B$10&lt;(-4),Listas!$B$10&gt;0),"REVISAR GAP",IF(A44="","",IF(OR(COUNT(Listas!$B$8:$B$9)&lt;&gt;2,MIN(Listas!$B$8:$B$9)&lt;1,MAX(Listas!$B$8:$B$9)&gt;5,Listas!$B$9&lt;Listas!$B$8),"REVISAR FAIXAS",IF(A44="","",IF(COUNTIFS(PDI!$B$5:$B$204,A44,PDI!$N$5:$N$204,"REVISAR DADOS")&gt;0,"REVISAR PDI",IF(A44="","",IF(NOT(ISNUMBER(I44)),"REVISAR AVALIAÇÃO",IF($A44="","",IF($M44&gt;0,"COBRAR PDI",IF($K44&gt;0,"PRIORIZAR GAPS",IF($I44&gt;=Listas!$B$9,"RECONHECER / SUCESSÃO",IF($I44&gt;=Listas!$B$8,"MANTER E DESENVOLVER","PDI PRIORITÁRIO")))))))))))))</x:f>
      </x:c>
      <x:c r="P44" s="1"/>
      <x:c r="Q44" s="1"/>
      <x:c r="R44" s="1"/>
      <x:c r="S44" s="1"/>
      <x:c r="T44" s="1"/>
      <x:c r="U44" s="1"/>
      <x:c r="V44" s="1"/>
      <x:c r="W44" s="1"/>
    </x:row>
    <x:row r="45">
      <x:c r="A45" s="30"/>
      <x:c r="B45" s="30"/>
      <x:c r="C45" s="30"/>
      <x:c r="D45" s="30"/>
      <x:c r="E45" s="30"/>
      <x:c r="F45" s="36"/>
      <x:c r="G45" s="41" t="str">
        <x:f>IF(A45="","",IF(COUNTIF($A$5:$A$104,A45)&lt;&gt;1,"REVISAR ID",IF(COUNTIFS(Avaliacoes!$B$5:$B$304,A45,Avaliacoes!$M$5:$M$304,"REVISAR")&gt;0,"REVISAR DADOS",IF(SUMIFS(Avaliacoes!$O$5:$O$304,Avaliacoes!$B$5:$B$304,A45,Avaliacoes!$C$5:$C$304,"Competência")=0,"n.a.",SUMIFS(Avaliacoes!$N$5:$N$304,Avaliacoes!$B$5:$B$304,A45,Avaliacoes!$C$5:$C$304,"Competência")/SUMIFS(Avaliacoes!$O$5:$O$304,Avaliacoes!$B$5:$B$304,A45,Avaliacoes!$C$5:$C$304,"Competência")))))</x:f>
      </x:c>
      <x:c r="H45" s="41" t="str">
        <x:f>IF(A45="","",IF(COUNTIF($A$5:$A$104,A45)&lt;&gt;1,"REVISAR ID",IF(COUNTIFS(Avaliacoes!$B$5:$B$304,A45,Avaliacoes!$M$5:$M$304,"REVISAR")&gt;0,"REVISAR DADOS",IF(SUMIFS(Avaliacoes!$O$5:$O$304,Avaliacoes!$B$5:$B$304,A45,Avaliacoes!$C$5:$C$304,"Meta")=0,"n.a.",SUMIFS(Avaliacoes!$N$5:$N$304,Avaliacoes!$B$5:$B$304,A45,Avaliacoes!$C$5:$C$304,"Meta")/SUMIFS(Avaliacoes!$O$5:$O$304,Avaliacoes!$B$5:$B$304,A45,Avaliacoes!$C$5:$C$304,"Meta")))))</x:f>
      </x:c>
      <x:c r="I45" s="41" t="str">
        <x:f>IF(A45="","",IF(OR(COUNT(Listas!$B$6:$B$7)&lt;&gt;2,MIN(Listas!$B$6:$B$7)&lt;0,ABS(SUM(Listas!$B$6:$B$7)-1)&gt;0.000001),"REVISAR PESOS",IF(OR(AND(Listas!$B$6&gt;0,NOT(ISNUMBER(G45))),AND(Listas!$B$7&gt;0,NOT(ISNUMBER(H45)))),"AVALIAÇÃO INCOMPLETA",IF(Listas!$B$6=0,0,G45*Listas!$B$6)+IF(Listas!$B$7=0,0,H45*Listas!$B$7))))</x:f>
      </x:c>
      <x:c r="J45" s="42" t="str">
        <x:f>IF(A45="","",IF(OR(COUNT(Listas!$B$8:$B$9)&lt;&gt;2,MIN(Listas!$B$8:$B$9)&lt;1,MAX(Listas!$B$8:$B$9)&gt;5,Listas!$B$9&lt;Listas!$B$8),"REVISAR FAIXAS",IF(A45="","",IF(NOT(ISNUMBER(I45)),"REVISAR AVALIAÇÃO",IF($A45="","",IF($I45&gt;=Listas!$B$9,"ALTO DESEMPENHO",IF($I45&gt;=Listas!$B$8,"DESEMPENHO ESPERADO","DESENVOLVIMENTO NECESSÁRIO")))))))</x:f>
      </x:c>
      <x:c r="K45" s="42" t="str">
        <x:f>IF(A45="","",IF(OR(NOT(ISNUMBER(Listas!$B$10)),Listas!$B$10&lt;(-4),Listas!$B$10&gt;0),"n.a.",COUNTIFS(Avaliacoes!$B$5:$B$304,A45,Avaliacoes!$M$5:$M$304,"OK",Avaliacoes!$J$5:$J$304,"&lt;="&amp;Listas!$B$10)))</x:f>
      </x:c>
      <x:c r="L45" s="42" t="str">
        <x:f>IF(A45="","",COUNTIFS(PDI!$B$5:$B$204,A45,PDI!$N$5:$N$204,"ATRASADA")+COUNTIFS(PDI!$B$5:$B$204,A45,PDI!$N$5:$N$204,"VENCE EM BREVE")+COUNTIFS(PDI!$B$5:$B$204,A45,PDI!$N$5:$N$204,"NO PRAZO"))</x:f>
      </x:c>
      <x:c r="M45" s="42" t="str">
        <x:f>IF($A45="","",COUNTIFS(PDI!$B$5:$B$204,$A45,PDI!$N$5:$N$204,"ATRASADA"))</x:f>
      </x:c>
      <x:c r="N45" s="42" t="str">
        <x:f>IF(A45="","",IF(OR(NOT(ISNUMBER(Listas!$B$10)),Listas!$B$10&lt;(-4),Listas!$B$10&gt;0),"REVISAR GAP",IF(A45="","",IF(OR(COUNT(Listas!$B$8:$B$9)&lt;&gt;2,MIN(Listas!$B$8:$B$9)&lt;1,MAX(Listas!$B$8:$B$9)&gt;5,Listas!$B$9&lt;Listas!$B$8),"REVISAR FAIXAS",IF(A45="","",IF(NOT(ISNUMBER(I45)),"REVISAR AVALIAÇÃO",IF($A45="","",IF(AND($I45&gt;=Listas!$B$9,$K45=0),"Pronto agora",IF($I45&gt;=Listas!$B$8,"Pronto em 6 meses",IF($I45&gt;0,"Pronto em 12 meses","Reavaliar"))))))))))</x:f>
      </x:c>
      <x:c r="O45" s="42" t="str">
        <x:f>IF(A45="","",IF(OR(NOT(ISNUMBER(Listas!$B$10)),Listas!$B$10&lt;(-4),Listas!$B$10&gt;0),"REVISAR GAP",IF(A45="","",IF(OR(COUNT(Listas!$B$8:$B$9)&lt;&gt;2,MIN(Listas!$B$8:$B$9)&lt;1,MAX(Listas!$B$8:$B$9)&gt;5,Listas!$B$9&lt;Listas!$B$8),"REVISAR FAIXAS",IF(A45="","",IF(COUNTIFS(PDI!$B$5:$B$204,A45,PDI!$N$5:$N$204,"REVISAR DADOS")&gt;0,"REVISAR PDI",IF(A45="","",IF(NOT(ISNUMBER(I45)),"REVISAR AVALIAÇÃO",IF($A45="","",IF($M45&gt;0,"COBRAR PDI",IF($K45&gt;0,"PRIORIZAR GAPS",IF($I45&gt;=Listas!$B$9,"RECONHECER / SUCESSÃO",IF($I45&gt;=Listas!$B$8,"MANTER E DESENVOLVER","PDI PRIORITÁRIO")))))))))))))</x:f>
      </x:c>
      <x:c r="P45" s="1"/>
      <x:c r="Q45" s="1"/>
      <x:c r="R45" s="1"/>
      <x:c r="S45" s="1"/>
      <x:c r="T45" s="1"/>
      <x:c r="U45" s="1"/>
      <x:c r="V45" s="1"/>
      <x:c r="W45" s="1"/>
    </x:row>
    <x:row r="46">
      <x:c r="A46" s="30"/>
      <x:c r="B46" s="30"/>
      <x:c r="C46" s="30"/>
      <x:c r="D46" s="30"/>
      <x:c r="E46" s="30"/>
      <x:c r="F46" s="36"/>
      <x:c r="G46" s="41" t="str">
        <x:f>IF(A46="","",IF(COUNTIF($A$5:$A$104,A46)&lt;&gt;1,"REVISAR ID",IF(COUNTIFS(Avaliacoes!$B$5:$B$304,A46,Avaliacoes!$M$5:$M$304,"REVISAR")&gt;0,"REVISAR DADOS",IF(SUMIFS(Avaliacoes!$O$5:$O$304,Avaliacoes!$B$5:$B$304,A46,Avaliacoes!$C$5:$C$304,"Competência")=0,"n.a.",SUMIFS(Avaliacoes!$N$5:$N$304,Avaliacoes!$B$5:$B$304,A46,Avaliacoes!$C$5:$C$304,"Competência")/SUMIFS(Avaliacoes!$O$5:$O$304,Avaliacoes!$B$5:$B$304,A46,Avaliacoes!$C$5:$C$304,"Competência")))))</x:f>
      </x:c>
      <x:c r="H46" s="41" t="str">
        <x:f>IF(A46="","",IF(COUNTIF($A$5:$A$104,A46)&lt;&gt;1,"REVISAR ID",IF(COUNTIFS(Avaliacoes!$B$5:$B$304,A46,Avaliacoes!$M$5:$M$304,"REVISAR")&gt;0,"REVISAR DADOS",IF(SUMIFS(Avaliacoes!$O$5:$O$304,Avaliacoes!$B$5:$B$304,A46,Avaliacoes!$C$5:$C$304,"Meta")=0,"n.a.",SUMIFS(Avaliacoes!$N$5:$N$304,Avaliacoes!$B$5:$B$304,A46,Avaliacoes!$C$5:$C$304,"Meta")/SUMIFS(Avaliacoes!$O$5:$O$304,Avaliacoes!$B$5:$B$304,A46,Avaliacoes!$C$5:$C$304,"Meta")))))</x:f>
      </x:c>
      <x:c r="I46" s="41" t="str">
        <x:f>IF(A46="","",IF(OR(COUNT(Listas!$B$6:$B$7)&lt;&gt;2,MIN(Listas!$B$6:$B$7)&lt;0,ABS(SUM(Listas!$B$6:$B$7)-1)&gt;0.000001),"REVISAR PESOS",IF(OR(AND(Listas!$B$6&gt;0,NOT(ISNUMBER(G46))),AND(Listas!$B$7&gt;0,NOT(ISNUMBER(H46)))),"AVALIAÇÃO INCOMPLETA",IF(Listas!$B$6=0,0,G46*Listas!$B$6)+IF(Listas!$B$7=0,0,H46*Listas!$B$7))))</x:f>
      </x:c>
      <x:c r="J46" s="42" t="str">
        <x:f>IF(A46="","",IF(OR(COUNT(Listas!$B$8:$B$9)&lt;&gt;2,MIN(Listas!$B$8:$B$9)&lt;1,MAX(Listas!$B$8:$B$9)&gt;5,Listas!$B$9&lt;Listas!$B$8),"REVISAR FAIXAS",IF(A46="","",IF(NOT(ISNUMBER(I46)),"REVISAR AVALIAÇÃO",IF($A46="","",IF($I46&gt;=Listas!$B$9,"ALTO DESEMPENHO",IF($I46&gt;=Listas!$B$8,"DESEMPENHO ESPERADO","DESENVOLVIMENTO NECESSÁRIO")))))))</x:f>
      </x:c>
      <x:c r="K46" s="42" t="str">
        <x:f>IF(A46="","",IF(OR(NOT(ISNUMBER(Listas!$B$10)),Listas!$B$10&lt;(-4),Listas!$B$10&gt;0),"n.a.",COUNTIFS(Avaliacoes!$B$5:$B$304,A46,Avaliacoes!$M$5:$M$304,"OK",Avaliacoes!$J$5:$J$304,"&lt;="&amp;Listas!$B$10)))</x:f>
      </x:c>
      <x:c r="L46" s="42" t="str">
        <x:f>IF(A46="","",COUNTIFS(PDI!$B$5:$B$204,A46,PDI!$N$5:$N$204,"ATRASADA")+COUNTIFS(PDI!$B$5:$B$204,A46,PDI!$N$5:$N$204,"VENCE EM BREVE")+COUNTIFS(PDI!$B$5:$B$204,A46,PDI!$N$5:$N$204,"NO PRAZO"))</x:f>
      </x:c>
      <x:c r="M46" s="42" t="str">
        <x:f>IF($A46="","",COUNTIFS(PDI!$B$5:$B$204,$A46,PDI!$N$5:$N$204,"ATRASADA"))</x:f>
      </x:c>
      <x:c r="N46" s="42" t="str">
        <x:f>IF(A46="","",IF(OR(NOT(ISNUMBER(Listas!$B$10)),Listas!$B$10&lt;(-4),Listas!$B$10&gt;0),"REVISAR GAP",IF(A46="","",IF(OR(COUNT(Listas!$B$8:$B$9)&lt;&gt;2,MIN(Listas!$B$8:$B$9)&lt;1,MAX(Listas!$B$8:$B$9)&gt;5,Listas!$B$9&lt;Listas!$B$8),"REVISAR FAIXAS",IF(A46="","",IF(NOT(ISNUMBER(I46)),"REVISAR AVALIAÇÃO",IF($A46="","",IF(AND($I46&gt;=Listas!$B$9,$K46=0),"Pronto agora",IF($I46&gt;=Listas!$B$8,"Pronto em 6 meses",IF($I46&gt;0,"Pronto em 12 meses","Reavaliar"))))))))))</x:f>
      </x:c>
      <x:c r="O46" s="42" t="str">
        <x:f>IF(A46="","",IF(OR(NOT(ISNUMBER(Listas!$B$10)),Listas!$B$10&lt;(-4),Listas!$B$10&gt;0),"REVISAR GAP",IF(A46="","",IF(OR(COUNT(Listas!$B$8:$B$9)&lt;&gt;2,MIN(Listas!$B$8:$B$9)&lt;1,MAX(Listas!$B$8:$B$9)&gt;5,Listas!$B$9&lt;Listas!$B$8),"REVISAR FAIXAS",IF(A46="","",IF(COUNTIFS(PDI!$B$5:$B$204,A46,PDI!$N$5:$N$204,"REVISAR DADOS")&gt;0,"REVISAR PDI",IF(A46="","",IF(NOT(ISNUMBER(I46)),"REVISAR AVALIAÇÃO",IF($A46="","",IF($M46&gt;0,"COBRAR PDI",IF($K46&gt;0,"PRIORIZAR GAPS",IF($I46&gt;=Listas!$B$9,"RECONHECER / SUCESSÃO",IF($I46&gt;=Listas!$B$8,"MANTER E DESENVOLVER","PDI PRIORITÁRIO")))))))))))))</x:f>
      </x:c>
      <x:c r="P46" s="1"/>
      <x:c r="Q46" s="1"/>
      <x:c r="R46" s="1"/>
      <x:c r="S46" s="1"/>
      <x:c r="T46" s="1"/>
      <x:c r="U46" s="1"/>
      <x:c r="V46" s="1"/>
      <x:c r="W46" s="1"/>
    </x:row>
    <x:row r="47">
      <x:c r="A47" s="30"/>
      <x:c r="B47" s="30"/>
      <x:c r="C47" s="30"/>
      <x:c r="D47" s="30"/>
      <x:c r="E47" s="30"/>
      <x:c r="F47" s="36"/>
      <x:c r="G47" s="41" t="str">
        <x:f>IF(A47="","",IF(COUNTIF($A$5:$A$104,A47)&lt;&gt;1,"REVISAR ID",IF(COUNTIFS(Avaliacoes!$B$5:$B$304,A47,Avaliacoes!$M$5:$M$304,"REVISAR")&gt;0,"REVISAR DADOS",IF(SUMIFS(Avaliacoes!$O$5:$O$304,Avaliacoes!$B$5:$B$304,A47,Avaliacoes!$C$5:$C$304,"Competência")=0,"n.a.",SUMIFS(Avaliacoes!$N$5:$N$304,Avaliacoes!$B$5:$B$304,A47,Avaliacoes!$C$5:$C$304,"Competência")/SUMIFS(Avaliacoes!$O$5:$O$304,Avaliacoes!$B$5:$B$304,A47,Avaliacoes!$C$5:$C$304,"Competência")))))</x:f>
      </x:c>
      <x:c r="H47" s="41" t="str">
        <x:f>IF(A47="","",IF(COUNTIF($A$5:$A$104,A47)&lt;&gt;1,"REVISAR ID",IF(COUNTIFS(Avaliacoes!$B$5:$B$304,A47,Avaliacoes!$M$5:$M$304,"REVISAR")&gt;0,"REVISAR DADOS",IF(SUMIFS(Avaliacoes!$O$5:$O$304,Avaliacoes!$B$5:$B$304,A47,Avaliacoes!$C$5:$C$304,"Meta")=0,"n.a.",SUMIFS(Avaliacoes!$N$5:$N$304,Avaliacoes!$B$5:$B$304,A47,Avaliacoes!$C$5:$C$304,"Meta")/SUMIFS(Avaliacoes!$O$5:$O$304,Avaliacoes!$B$5:$B$304,A47,Avaliacoes!$C$5:$C$304,"Meta")))))</x:f>
      </x:c>
      <x:c r="I47" s="41" t="str">
        <x:f>IF(A47="","",IF(OR(COUNT(Listas!$B$6:$B$7)&lt;&gt;2,MIN(Listas!$B$6:$B$7)&lt;0,ABS(SUM(Listas!$B$6:$B$7)-1)&gt;0.000001),"REVISAR PESOS",IF(OR(AND(Listas!$B$6&gt;0,NOT(ISNUMBER(G47))),AND(Listas!$B$7&gt;0,NOT(ISNUMBER(H47)))),"AVALIAÇÃO INCOMPLETA",IF(Listas!$B$6=0,0,G47*Listas!$B$6)+IF(Listas!$B$7=0,0,H47*Listas!$B$7))))</x:f>
      </x:c>
      <x:c r="J47" s="42" t="str">
        <x:f>IF(A47="","",IF(OR(COUNT(Listas!$B$8:$B$9)&lt;&gt;2,MIN(Listas!$B$8:$B$9)&lt;1,MAX(Listas!$B$8:$B$9)&gt;5,Listas!$B$9&lt;Listas!$B$8),"REVISAR FAIXAS",IF(A47="","",IF(NOT(ISNUMBER(I47)),"REVISAR AVALIAÇÃO",IF($A47="","",IF($I47&gt;=Listas!$B$9,"ALTO DESEMPENHO",IF($I47&gt;=Listas!$B$8,"DESEMPENHO ESPERADO","DESENVOLVIMENTO NECESSÁRIO")))))))</x:f>
      </x:c>
      <x:c r="K47" s="42" t="str">
        <x:f>IF(A47="","",IF(OR(NOT(ISNUMBER(Listas!$B$10)),Listas!$B$10&lt;(-4),Listas!$B$10&gt;0),"n.a.",COUNTIFS(Avaliacoes!$B$5:$B$304,A47,Avaliacoes!$M$5:$M$304,"OK",Avaliacoes!$J$5:$J$304,"&lt;="&amp;Listas!$B$10)))</x:f>
      </x:c>
      <x:c r="L47" s="42" t="str">
        <x:f>IF(A47="","",COUNTIFS(PDI!$B$5:$B$204,A47,PDI!$N$5:$N$204,"ATRASADA")+COUNTIFS(PDI!$B$5:$B$204,A47,PDI!$N$5:$N$204,"VENCE EM BREVE")+COUNTIFS(PDI!$B$5:$B$204,A47,PDI!$N$5:$N$204,"NO PRAZO"))</x:f>
      </x:c>
      <x:c r="M47" s="42" t="str">
        <x:f>IF($A47="","",COUNTIFS(PDI!$B$5:$B$204,$A47,PDI!$N$5:$N$204,"ATRASADA"))</x:f>
      </x:c>
      <x:c r="N47" s="42" t="str">
        <x:f>IF(A47="","",IF(OR(NOT(ISNUMBER(Listas!$B$10)),Listas!$B$10&lt;(-4),Listas!$B$10&gt;0),"REVISAR GAP",IF(A47="","",IF(OR(COUNT(Listas!$B$8:$B$9)&lt;&gt;2,MIN(Listas!$B$8:$B$9)&lt;1,MAX(Listas!$B$8:$B$9)&gt;5,Listas!$B$9&lt;Listas!$B$8),"REVISAR FAIXAS",IF(A47="","",IF(NOT(ISNUMBER(I47)),"REVISAR AVALIAÇÃO",IF($A47="","",IF(AND($I47&gt;=Listas!$B$9,$K47=0),"Pronto agora",IF($I47&gt;=Listas!$B$8,"Pronto em 6 meses",IF($I47&gt;0,"Pronto em 12 meses","Reavaliar"))))))))))</x:f>
      </x:c>
      <x:c r="O47" s="42" t="str">
        <x:f>IF(A47="","",IF(OR(NOT(ISNUMBER(Listas!$B$10)),Listas!$B$10&lt;(-4),Listas!$B$10&gt;0),"REVISAR GAP",IF(A47="","",IF(OR(COUNT(Listas!$B$8:$B$9)&lt;&gt;2,MIN(Listas!$B$8:$B$9)&lt;1,MAX(Listas!$B$8:$B$9)&gt;5,Listas!$B$9&lt;Listas!$B$8),"REVISAR FAIXAS",IF(A47="","",IF(COUNTIFS(PDI!$B$5:$B$204,A47,PDI!$N$5:$N$204,"REVISAR DADOS")&gt;0,"REVISAR PDI",IF(A47="","",IF(NOT(ISNUMBER(I47)),"REVISAR AVALIAÇÃO",IF($A47="","",IF($M47&gt;0,"COBRAR PDI",IF($K47&gt;0,"PRIORIZAR GAPS",IF($I47&gt;=Listas!$B$9,"RECONHECER / SUCESSÃO",IF($I47&gt;=Listas!$B$8,"MANTER E DESENVOLVER","PDI PRIORITÁRIO")))))))))))))</x:f>
      </x:c>
      <x:c r="P47" s="1"/>
      <x:c r="Q47" s="1"/>
      <x:c r="R47" s="1"/>
      <x:c r="S47" s="1"/>
      <x:c r="T47" s="1"/>
      <x:c r="U47" s="1"/>
      <x:c r="V47" s="1"/>
      <x:c r="W47" s="1"/>
    </x:row>
    <x:row r="48">
      <x:c r="A48" s="30"/>
      <x:c r="B48" s="30"/>
      <x:c r="C48" s="30"/>
      <x:c r="D48" s="30"/>
      <x:c r="E48" s="30"/>
      <x:c r="F48" s="36"/>
      <x:c r="G48" s="41" t="str">
        <x:f>IF(A48="","",IF(COUNTIF($A$5:$A$104,A48)&lt;&gt;1,"REVISAR ID",IF(COUNTIFS(Avaliacoes!$B$5:$B$304,A48,Avaliacoes!$M$5:$M$304,"REVISAR")&gt;0,"REVISAR DADOS",IF(SUMIFS(Avaliacoes!$O$5:$O$304,Avaliacoes!$B$5:$B$304,A48,Avaliacoes!$C$5:$C$304,"Competência")=0,"n.a.",SUMIFS(Avaliacoes!$N$5:$N$304,Avaliacoes!$B$5:$B$304,A48,Avaliacoes!$C$5:$C$304,"Competência")/SUMIFS(Avaliacoes!$O$5:$O$304,Avaliacoes!$B$5:$B$304,A48,Avaliacoes!$C$5:$C$304,"Competência")))))</x:f>
      </x:c>
      <x:c r="H48" s="41" t="str">
        <x:f>IF(A48="","",IF(COUNTIF($A$5:$A$104,A48)&lt;&gt;1,"REVISAR ID",IF(COUNTIFS(Avaliacoes!$B$5:$B$304,A48,Avaliacoes!$M$5:$M$304,"REVISAR")&gt;0,"REVISAR DADOS",IF(SUMIFS(Avaliacoes!$O$5:$O$304,Avaliacoes!$B$5:$B$304,A48,Avaliacoes!$C$5:$C$304,"Meta")=0,"n.a.",SUMIFS(Avaliacoes!$N$5:$N$304,Avaliacoes!$B$5:$B$304,A48,Avaliacoes!$C$5:$C$304,"Meta")/SUMIFS(Avaliacoes!$O$5:$O$304,Avaliacoes!$B$5:$B$304,A48,Avaliacoes!$C$5:$C$304,"Meta")))))</x:f>
      </x:c>
      <x:c r="I48" s="41" t="str">
        <x:f>IF(A48="","",IF(OR(COUNT(Listas!$B$6:$B$7)&lt;&gt;2,MIN(Listas!$B$6:$B$7)&lt;0,ABS(SUM(Listas!$B$6:$B$7)-1)&gt;0.000001),"REVISAR PESOS",IF(OR(AND(Listas!$B$6&gt;0,NOT(ISNUMBER(G48))),AND(Listas!$B$7&gt;0,NOT(ISNUMBER(H48)))),"AVALIAÇÃO INCOMPLETA",IF(Listas!$B$6=0,0,G48*Listas!$B$6)+IF(Listas!$B$7=0,0,H48*Listas!$B$7))))</x:f>
      </x:c>
      <x:c r="J48" s="42" t="str">
        <x:f>IF(A48="","",IF(OR(COUNT(Listas!$B$8:$B$9)&lt;&gt;2,MIN(Listas!$B$8:$B$9)&lt;1,MAX(Listas!$B$8:$B$9)&gt;5,Listas!$B$9&lt;Listas!$B$8),"REVISAR FAIXAS",IF(A48="","",IF(NOT(ISNUMBER(I48)),"REVISAR AVALIAÇÃO",IF($A48="","",IF($I48&gt;=Listas!$B$9,"ALTO DESEMPENHO",IF($I48&gt;=Listas!$B$8,"DESEMPENHO ESPERADO","DESENVOLVIMENTO NECESSÁRIO")))))))</x:f>
      </x:c>
      <x:c r="K48" s="42" t="str">
        <x:f>IF(A48="","",IF(OR(NOT(ISNUMBER(Listas!$B$10)),Listas!$B$10&lt;(-4),Listas!$B$10&gt;0),"n.a.",COUNTIFS(Avaliacoes!$B$5:$B$304,A48,Avaliacoes!$M$5:$M$304,"OK",Avaliacoes!$J$5:$J$304,"&lt;="&amp;Listas!$B$10)))</x:f>
      </x:c>
      <x:c r="L48" s="42" t="str">
        <x:f>IF(A48="","",COUNTIFS(PDI!$B$5:$B$204,A48,PDI!$N$5:$N$204,"ATRASADA")+COUNTIFS(PDI!$B$5:$B$204,A48,PDI!$N$5:$N$204,"VENCE EM BREVE")+COUNTIFS(PDI!$B$5:$B$204,A48,PDI!$N$5:$N$204,"NO PRAZO"))</x:f>
      </x:c>
      <x:c r="M48" s="42" t="str">
        <x:f>IF($A48="","",COUNTIFS(PDI!$B$5:$B$204,$A48,PDI!$N$5:$N$204,"ATRASADA"))</x:f>
      </x:c>
      <x:c r="N48" s="42" t="str">
        <x:f>IF(A48="","",IF(OR(NOT(ISNUMBER(Listas!$B$10)),Listas!$B$10&lt;(-4),Listas!$B$10&gt;0),"REVISAR GAP",IF(A48="","",IF(OR(COUNT(Listas!$B$8:$B$9)&lt;&gt;2,MIN(Listas!$B$8:$B$9)&lt;1,MAX(Listas!$B$8:$B$9)&gt;5,Listas!$B$9&lt;Listas!$B$8),"REVISAR FAIXAS",IF(A48="","",IF(NOT(ISNUMBER(I48)),"REVISAR AVALIAÇÃO",IF($A48="","",IF(AND($I48&gt;=Listas!$B$9,$K48=0),"Pronto agora",IF($I48&gt;=Listas!$B$8,"Pronto em 6 meses",IF($I48&gt;0,"Pronto em 12 meses","Reavaliar"))))))))))</x:f>
      </x:c>
      <x:c r="O48" s="42" t="str">
        <x:f>IF(A48="","",IF(OR(NOT(ISNUMBER(Listas!$B$10)),Listas!$B$10&lt;(-4),Listas!$B$10&gt;0),"REVISAR GAP",IF(A48="","",IF(OR(COUNT(Listas!$B$8:$B$9)&lt;&gt;2,MIN(Listas!$B$8:$B$9)&lt;1,MAX(Listas!$B$8:$B$9)&gt;5,Listas!$B$9&lt;Listas!$B$8),"REVISAR FAIXAS",IF(A48="","",IF(COUNTIFS(PDI!$B$5:$B$204,A48,PDI!$N$5:$N$204,"REVISAR DADOS")&gt;0,"REVISAR PDI",IF(A48="","",IF(NOT(ISNUMBER(I48)),"REVISAR AVALIAÇÃO",IF($A48="","",IF($M48&gt;0,"COBRAR PDI",IF($K48&gt;0,"PRIORIZAR GAPS",IF($I48&gt;=Listas!$B$9,"RECONHECER / SUCESSÃO",IF($I48&gt;=Listas!$B$8,"MANTER E DESENVOLVER","PDI PRIORITÁRIO")))))))))))))</x:f>
      </x:c>
      <x:c r="P48" s="1"/>
      <x:c r="Q48" s="1"/>
      <x:c r="R48" s="1"/>
      <x:c r="S48" s="1"/>
      <x:c r="T48" s="1"/>
      <x:c r="U48" s="1"/>
      <x:c r="V48" s="1"/>
      <x:c r="W48" s="1"/>
    </x:row>
    <x:row r="49">
      <x:c r="A49" s="30"/>
      <x:c r="B49" s="30"/>
      <x:c r="C49" s="30"/>
      <x:c r="D49" s="30"/>
      <x:c r="E49" s="30"/>
      <x:c r="F49" s="36"/>
      <x:c r="G49" s="41" t="str">
        <x:f>IF(A49="","",IF(COUNTIF($A$5:$A$104,A49)&lt;&gt;1,"REVISAR ID",IF(COUNTIFS(Avaliacoes!$B$5:$B$304,A49,Avaliacoes!$M$5:$M$304,"REVISAR")&gt;0,"REVISAR DADOS",IF(SUMIFS(Avaliacoes!$O$5:$O$304,Avaliacoes!$B$5:$B$304,A49,Avaliacoes!$C$5:$C$304,"Competência")=0,"n.a.",SUMIFS(Avaliacoes!$N$5:$N$304,Avaliacoes!$B$5:$B$304,A49,Avaliacoes!$C$5:$C$304,"Competência")/SUMIFS(Avaliacoes!$O$5:$O$304,Avaliacoes!$B$5:$B$304,A49,Avaliacoes!$C$5:$C$304,"Competência")))))</x:f>
      </x:c>
      <x:c r="H49" s="41" t="str">
        <x:f>IF(A49="","",IF(COUNTIF($A$5:$A$104,A49)&lt;&gt;1,"REVISAR ID",IF(COUNTIFS(Avaliacoes!$B$5:$B$304,A49,Avaliacoes!$M$5:$M$304,"REVISAR")&gt;0,"REVISAR DADOS",IF(SUMIFS(Avaliacoes!$O$5:$O$304,Avaliacoes!$B$5:$B$304,A49,Avaliacoes!$C$5:$C$304,"Meta")=0,"n.a.",SUMIFS(Avaliacoes!$N$5:$N$304,Avaliacoes!$B$5:$B$304,A49,Avaliacoes!$C$5:$C$304,"Meta")/SUMIFS(Avaliacoes!$O$5:$O$304,Avaliacoes!$B$5:$B$304,A49,Avaliacoes!$C$5:$C$304,"Meta")))))</x:f>
      </x:c>
      <x:c r="I49" s="41" t="str">
        <x:f>IF(A49="","",IF(OR(COUNT(Listas!$B$6:$B$7)&lt;&gt;2,MIN(Listas!$B$6:$B$7)&lt;0,ABS(SUM(Listas!$B$6:$B$7)-1)&gt;0.000001),"REVISAR PESOS",IF(OR(AND(Listas!$B$6&gt;0,NOT(ISNUMBER(G49))),AND(Listas!$B$7&gt;0,NOT(ISNUMBER(H49)))),"AVALIAÇÃO INCOMPLETA",IF(Listas!$B$6=0,0,G49*Listas!$B$6)+IF(Listas!$B$7=0,0,H49*Listas!$B$7))))</x:f>
      </x:c>
      <x:c r="J49" s="42" t="str">
        <x:f>IF(A49="","",IF(OR(COUNT(Listas!$B$8:$B$9)&lt;&gt;2,MIN(Listas!$B$8:$B$9)&lt;1,MAX(Listas!$B$8:$B$9)&gt;5,Listas!$B$9&lt;Listas!$B$8),"REVISAR FAIXAS",IF(A49="","",IF(NOT(ISNUMBER(I49)),"REVISAR AVALIAÇÃO",IF($A49="","",IF($I49&gt;=Listas!$B$9,"ALTO DESEMPENHO",IF($I49&gt;=Listas!$B$8,"DESEMPENHO ESPERADO","DESENVOLVIMENTO NECESSÁRIO")))))))</x:f>
      </x:c>
      <x:c r="K49" s="42" t="str">
        <x:f>IF(A49="","",IF(OR(NOT(ISNUMBER(Listas!$B$10)),Listas!$B$10&lt;(-4),Listas!$B$10&gt;0),"n.a.",COUNTIFS(Avaliacoes!$B$5:$B$304,A49,Avaliacoes!$M$5:$M$304,"OK",Avaliacoes!$J$5:$J$304,"&lt;="&amp;Listas!$B$10)))</x:f>
      </x:c>
      <x:c r="L49" s="42" t="str">
        <x:f>IF(A49="","",COUNTIFS(PDI!$B$5:$B$204,A49,PDI!$N$5:$N$204,"ATRASADA")+COUNTIFS(PDI!$B$5:$B$204,A49,PDI!$N$5:$N$204,"VENCE EM BREVE")+COUNTIFS(PDI!$B$5:$B$204,A49,PDI!$N$5:$N$204,"NO PRAZO"))</x:f>
      </x:c>
      <x:c r="M49" s="42" t="str">
        <x:f>IF($A49="","",COUNTIFS(PDI!$B$5:$B$204,$A49,PDI!$N$5:$N$204,"ATRASADA"))</x:f>
      </x:c>
      <x:c r="N49" s="42" t="str">
        <x:f>IF(A49="","",IF(OR(NOT(ISNUMBER(Listas!$B$10)),Listas!$B$10&lt;(-4),Listas!$B$10&gt;0),"REVISAR GAP",IF(A49="","",IF(OR(COUNT(Listas!$B$8:$B$9)&lt;&gt;2,MIN(Listas!$B$8:$B$9)&lt;1,MAX(Listas!$B$8:$B$9)&gt;5,Listas!$B$9&lt;Listas!$B$8),"REVISAR FAIXAS",IF(A49="","",IF(NOT(ISNUMBER(I49)),"REVISAR AVALIAÇÃO",IF($A49="","",IF(AND($I49&gt;=Listas!$B$9,$K49=0),"Pronto agora",IF($I49&gt;=Listas!$B$8,"Pronto em 6 meses",IF($I49&gt;0,"Pronto em 12 meses","Reavaliar"))))))))))</x:f>
      </x:c>
      <x:c r="O49" s="42" t="str">
        <x:f>IF(A49="","",IF(OR(NOT(ISNUMBER(Listas!$B$10)),Listas!$B$10&lt;(-4),Listas!$B$10&gt;0),"REVISAR GAP",IF(A49="","",IF(OR(COUNT(Listas!$B$8:$B$9)&lt;&gt;2,MIN(Listas!$B$8:$B$9)&lt;1,MAX(Listas!$B$8:$B$9)&gt;5,Listas!$B$9&lt;Listas!$B$8),"REVISAR FAIXAS",IF(A49="","",IF(COUNTIFS(PDI!$B$5:$B$204,A49,PDI!$N$5:$N$204,"REVISAR DADOS")&gt;0,"REVISAR PDI",IF(A49="","",IF(NOT(ISNUMBER(I49)),"REVISAR AVALIAÇÃO",IF($A49="","",IF($M49&gt;0,"COBRAR PDI",IF($K49&gt;0,"PRIORIZAR GAPS",IF($I49&gt;=Listas!$B$9,"RECONHECER / SUCESSÃO",IF($I49&gt;=Listas!$B$8,"MANTER E DESENVOLVER","PDI PRIORITÁRIO")))))))))))))</x:f>
      </x:c>
      <x:c r="P49" s="1"/>
      <x:c r="Q49" s="1"/>
      <x:c r="R49" s="1"/>
      <x:c r="S49" s="1"/>
      <x:c r="T49" s="1"/>
      <x:c r="U49" s="1"/>
      <x:c r="V49" s="1"/>
      <x:c r="W49" s="1"/>
    </x:row>
    <x:row r="50">
      <x:c r="A50" s="30"/>
      <x:c r="B50" s="30"/>
      <x:c r="C50" s="30"/>
      <x:c r="D50" s="30"/>
      <x:c r="E50" s="30"/>
      <x:c r="F50" s="36"/>
      <x:c r="G50" s="41" t="str">
        <x:f>IF(A50="","",IF(COUNTIF($A$5:$A$104,A50)&lt;&gt;1,"REVISAR ID",IF(COUNTIFS(Avaliacoes!$B$5:$B$304,A50,Avaliacoes!$M$5:$M$304,"REVISAR")&gt;0,"REVISAR DADOS",IF(SUMIFS(Avaliacoes!$O$5:$O$304,Avaliacoes!$B$5:$B$304,A50,Avaliacoes!$C$5:$C$304,"Competência")=0,"n.a.",SUMIFS(Avaliacoes!$N$5:$N$304,Avaliacoes!$B$5:$B$304,A50,Avaliacoes!$C$5:$C$304,"Competência")/SUMIFS(Avaliacoes!$O$5:$O$304,Avaliacoes!$B$5:$B$304,A50,Avaliacoes!$C$5:$C$304,"Competência")))))</x:f>
      </x:c>
      <x:c r="H50" s="41" t="str">
        <x:f>IF(A50="","",IF(COUNTIF($A$5:$A$104,A50)&lt;&gt;1,"REVISAR ID",IF(COUNTIFS(Avaliacoes!$B$5:$B$304,A50,Avaliacoes!$M$5:$M$304,"REVISAR")&gt;0,"REVISAR DADOS",IF(SUMIFS(Avaliacoes!$O$5:$O$304,Avaliacoes!$B$5:$B$304,A50,Avaliacoes!$C$5:$C$304,"Meta")=0,"n.a.",SUMIFS(Avaliacoes!$N$5:$N$304,Avaliacoes!$B$5:$B$304,A50,Avaliacoes!$C$5:$C$304,"Meta")/SUMIFS(Avaliacoes!$O$5:$O$304,Avaliacoes!$B$5:$B$304,A50,Avaliacoes!$C$5:$C$304,"Meta")))))</x:f>
      </x:c>
      <x:c r="I50" s="41" t="str">
        <x:f>IF(A50="","",IF(OR(COUNT(Listas!$B$6:$B$7)&lt;&gt;2,MIN(Listas!$B$6:$B$7)&lt;0,ABS(SUM(Listas!$B$6:$B$7)-1)&gt;0.000001),"REVISAR PESOS",IF(OR(AND(Listas!$B$6&gt;0,NOT(ISNUMBER(G50))),AND(Listas!$B$7&gt;0,NOT(ISNUMBER(H50)))),"AVALIAÇÃO INCOMPLETA",IF(Listas!$B$6=0,0,G50*Listas!$B$6)+IF(Listas!$B$7=0,0,H50*Listas!$B$7))))</x:f>
      </x:c>
      <x:c r="J50" s="42" t="str">
        <x:f>IF(A50="","",IF(OR(COUNT(Listas!$B$8:$B$9)&lt;&gt;2,MIN(Listas!$B$8:$B$9)&lt;1,MAX(Listas!$B$8:$B$9)&gt;5,Listas!$B$9&lt;Listas!$B$8),"REVISAR FAIXAS",IF(A50="","",IF(NOT(ISNUMBER(I50)),"REVISAR AVALIAÇÃO",IF($A50="","",IF($I50&gt;=Listas!$B$9,"ALTO DESEMPENHO",IF($I50&gt;=Listas!$B$8,"DESEMPENHO ESPERADO","DESENVOLVIMENTO NECESSÁRIO")))))))</x:f>
      </x:c>
      <x:c r="K50" s="42" t="str">
        <x:f>IF(A50="","",IF(OR(NOT(ISNUMBER(Listas!$B$10)),Listas!$B$10&lt;(-4),Listas!$B$10&gt;0),"n.a.",COUNTIFS(Avaliacoes!$B$5:$B$304,A50,Avaliacoes!$M$5:$M$304,"OK",Avaliacoes!$J$5:$J$304,"&lt;="&amp;Listas!$B$10)))</x:f>
      </x:c>
      <x:c r="L50" s="42" t="str">
        <x:f>IF(A50="","",COUNTIFS(PDI!$B$5:$B$204,A50,PDI!$N$5:$N$204,"ATRASADA")+COUNTIFS(PDI!$B$5:$B$204,A50,PDI!$N$5:$N$204,"VENCE EM BREVE")+COUNTIFS(PDI!$B$5:$B$204,A50,PDI!$N$5:$N$204,"NO PRAZO"))</x:f>
      </x:c>
      <x:c r="M50" s="42" t="str">
        <x:f>IF($A50="","",COUNTIFS(PDI!$B$5:$B$204,$A50,PDI!$N$5:$N$204,"ATRASADA"))</x:f>
      </x:c>
      <x:c r="N50" s="42" t="str">
        <x:f>IF(A50="","",IF(OR(NOT(ISNUMBER(Listas!$B$10)),Listas!$B$10&lt;(-4),Listas!$B$10&gt;0),"REVISAR GAP",IF(A50="","",IF(OR(COUNT(Listas!$B$8:$B$9)&lt;&gt;2,MIN(Listas!$B$8:$B$9)&lt;1,MAX(Listas!$B$8:$B$9)&gt;5,Listas!$B$9&lt;Listas!$B$8),"REVISAR FAIXAS",IF(A50="","",IF(NOT(ISNUMBER(I50)),"REVISAR AVALIAÇÃO",IF($A50="","",IF(AND($I50&gt;=Listas!$B$9,$K50=0),"Pronto agora",IF($I50&gt;=Listas!$B$8,"Pronto em 6 meses",IF($I50&gt;0,"Pronto em 12 meses","Reavaliar"))))))))))</x:f>
      </x:c>
      <x:c r="O50" s="42" t="str">
        <x:f>IF(A50="","",IF(OR(NOT(ISNUMBER(Listas!$B$10)),Listas!$B$10&lt;(-4),Listas!$B$10&gt;0),"REVISAR GAP",IF(A50="","",IF(OR(COUNT(Listas!$B$8:$B$9)&lt;&gt;2,MIN(Listas!$B$8:$B$9)&lt;1,MAX(Listas!$B$8:$B$9)&gt;5,Listas!$B$9&lt;Listas!$B$8),"REVISAR FAIXAS",IF(A50="","",IF(COUNTIFS(PDI!$B$5:$B$204,A50,PDI!$N$5:$N$204,"REVISAR DADOS")&gt;0,"REVISAR PDI",IF(A50="","",IF(NOT(ISNUMBER(I50)),"REVISAR AVALIAÇÃO",IF($A50="","",IF($M50&gt;0,"COBRAR PDI",IF($K50&gt;0,"PRIORIZAR GAPS",IF($I50&gt;=Listas!$B$9,"RECONHECER / SUCESSÃO",IF($I50&gt;=Listas!$B$8,"MANTER E DESENVOLVER","PDI PRIORITÁRIO")))))))))))))</x:f>
      </x:c>
      <x:c r="P50" s="1"/>
      <x:c r="Q50" s="1"/>
      <x:c r="R50" s="1"/>
      <x:c r="S50" s="1"/>
      <x:c r="T50" s="1"/>
      <x:c r="U50" s="1"/>
      <x:c r="V50" s="1"/>
      <x:c r="W50" s="1"/>
    </x:row>
    <x:row r="51">
      <x:c r="A51" s="30"/>
      <x:c r="B51" s="30"/>
      <x:c r="C51" s="30"/>
      <x:c r="D51" s="30"/>
      <x:c r="E51" s="30"/>
      <x:c r="F51" s="36"/>
      <x:c r="G51" s="41" t="str">
        <x:f>IF(A51="","",IF(COUNTIF($A$5:$A$104,A51)&lt;&gt;1,"REVISAR ID",IF(COUNTIFS(Avaliacoes!$B$5:$B$304,A51,Avaliacoes!$M$5:$M$304,"REVISAR")&gt;0,"REVISAR DADOS",IF(SUMIFS(Avaliacoes!$O$5:$O$304,Avaliacoes!$B$5:$B$304,A51,Avaliacoes!$C$5:$C$304,"Competência")=0,"n.a.",SUMIFS(Avaliacoes!$N$5:$N$304,Avaliacoes!$B$5:$B$304,A51,Avaliacoes!$C$5:$C$304,"Competência")/SUMIFS(Avaliacoes!$O$5:$O$304,Avaliacoes!$B$5:$B$304,A51,Avaliacoes!$C$5:$C$304,"Competência")))))</x:f>
      </x:c>
      <x:c r="H51" s="41" t="str">
        <x:f>IF(A51="","",IF(COUNTIF($A$5:$A$104,A51)&lt;&gt;1,"REVISAR ID",IF(COUNTIFS(Avaliacoes!$B$5:$B$304,A51,Avaliacoes!$M$5:$M$304,"REVISAR")&gt;0,"REVISAR DADOS",IF(SUMIFS(Avaliacoes!$O$5:$O$304,Avaliacoes!$B$5:$B$304,A51,Avaliacoes!$C$5:$C$304,"Meta")=0,"n.a.",SUMIFS(Avaliacoes!$N$5:$N$304,Avaliacoes!$B$5:$B$304,A51,Avaliacoes!$C$5:$C$304,"Meta")/SUMIFS(Avaliacoes!$O$5:$O$304,Avaliacoes!$B$5:$B$304,A51,Avaliacoes!$C$5:$C$304,"Meta")))))</x:f>
      </x:c>
      <x:c r="I51" s="41" t="str">
        <x:f>IF(A51="","",IF(OR(COUNT(Listas!$B$6:$B$7)&lt;&gt;2,MIN(Listas!$B$6:$B$7)&lt;0,ABS(SUM(Listas!$B$6:$B$7)-1)&gt;0.000001),"REVISAR PESOS",IF(OR(AND(Listas!$B$6&gt;0,NOT(ISNUMBER(G51))),AND(Listas!$B$7&gt;0,NOT(ISNUMBER(H51)))),"AVALIAÇÃO INCOMPLETA",IF(Listas!$B$6=0,0,G51*Listas!$B$6)+IF(Listas!$B$7=0,0,H51*Listas!$B$7))))</x:f>
      </x:c>
      <x:c r="J51" s="42" t="str">
        <x:f>IF(A51="","",IF(OR(COUNT(Listas!$B$8:$B$9)&lt;&gt;2,MIN(Listas!$B$8:$B$9)&lt;1,MAX(Listas!$B$8:$B$9)&gt;5,Listas!$B$9&lt;Listas!$B$8),"REVISAR FAIXAS",IF(A51="","",IF(NOT(ISNUMBER(I51)),"REVISAR AVALIAÇÃO",IF($A51="","",IF($I51&gt;=Listas!$B$9,"ALTO DESEMPENHO",IF($I51&gt;=Listas!$B$8,"DESEMPENHO ESPERADO","DESENVOLVIMENTO NECESSÁRIO")))))))</x:f>
      </x:c>
      <x:c r="K51" s="42" t="str">
        <x:f>IF(A51="","",IF(OR(NOT(ISNUMBER(Listas!$B$10)),Listas!$B$10&lt;(-4),Listas!$B$10&gt;0),"n.a.",COUNTIFS(Avaliacoes!$B$5:$B$304,A51,Avaliacoes!$M$5:$M$304,"OK",Avaliacoes!$J$5:$J$304,"&lt;="&amp;Listas!$B$10)))</x:f>
      </x:c>
      <x:c r="L51" s="42" t="str">
        <x:f>IF(A51="","",COUNTIFS(PDI!$B$5:$B$204,A51,PDI!$N$5:$N$204,"ATRASADA")+COUNTIFS(PDI!$B$5:$B$204,A51,PDI!$N$5:$N$204,"VENCE EM BREVE")+COUNTIFS(PDI!$B$5:$B$204,A51,PDI!$N$5:$N$204,"NO PRAZO"))</x:f>
      </x:c>
      <x:c r="M51" s="42" t="str">
        <x:f>IF($A51="","",COUNTIFS(PDI!$B$5:$B$204,$A51,PDI!$N$5:$N$204,"ATRASADA"))</x:f>
      </x:c>
      <x:c r="N51" s="42" t="str">
        <x:f>IF(A51="","",IF(OR(NOT(ISNUMBER(Listas!$B$10)),Listas!$B$10&lt;(-4),Listas!$B$10&gt;0),"REVISAR GAP",IF(A51="","",IF(OR(COUNT(Listas!$B$8:$B$9)&lt;&gt;2,MIN(Listas!$B$8:$B$9)&lt;1,MAX(Listas!$B$8:$B$9)&gt;5,Listas!$B$9&lt;Listas!$B$8),"REVISAR FAIXAS",IF(A51="","",IF(NOT(ISNUMBER(I51)),"REVISAR AVALIAÇÃO",IF($A51="","",IF(AND($I51&gt;=Listas!$B$9,$K51=0),"Pronto agora",IF($I51&gt;=Listas!$B$8,"Pronto em 6 meses",IF($I51&gt;0,"Pronto em 12 meses","Reavaliar"))))))))))</x:f>
      </x:c>
      <x:c r="O51" s="42" t="str">
        <x:f>IF(A51="","",IF(OR(NOT(ISNUMBER(Listas!$B$10)),Listas!$B$10&lt;(-4),Listas!$B$10&gt;0),"REVISAR GAP",IF(A51="","",IF(OR(COUNT(Listas!$B$8:$B$9)&lt;&gt;2,MIN(Listas!$B$8:$B$9)&lt;1,MAX(Listas!$B$8:$B$9)&gt;5,Listas!$B$9&lt;Listas!$B$8),"REVISAR FAIXAS",IF(A51="","",IF(COUNTIFS(PDI!$B$5:$B$204,A51,PDI!$N$5:$N$204,"REVISAR DADOS")&gt;0,"REVISAR PDI",IF(A51="","",IF(NOT(ISNUMBER(I51)),"REVISAR AVALIAÇÃO",IF($A51="","",IF($M51&gt;0,"COBRAR PDI",IF($K51&gt;0,"PRIORIZAR GAPS",IF($I51&gt;=Listas!$B$9,"RECONHECER / SUCESSÃO",IF($I51&gt;=Listas!$B$8,"MANTER E DESENVOLVER","PDI PRIORITÁRIO")))))))))))))</x:f>
      </x:c>
      <x:c r="P51" s="1"/>
      <x:c r="Q51" s="1"/>
      <x:c r="R51" s="1"/>
      <x:c r="S51" s="1"/>
      <x:c r="T51" s="1"/>
      <x:c r="U51" s="1"/>
      <x:c r="V51" s="1"/>
      <x:c r="W51" s="1"/>
    </x:row>
    <x:row r="52">
      <x:c r="A52" s="30"/>
      <x:c r="B52" s="30"/>
      <x:c r="C52" s="30"/>
      <x:c r="D52" s="30"/>
      <x:c r="E52" s="30"/>
      <x:c r="F52" s="36"/>
      <x:c r="G52" s="41" t="str">
        <x:f>IF(A52="","",IF(COUNTIF($A$5:$A$104,A52)&lt;&gt;1,"REVISAR ID",IF(COUNTIFS(Avaliacoes!$B$5:$B$304,A52,Avaliacoes!$M$5:$M$304,"REVISAR")&gt;0,"REVISAR DADOS",IF(SUMIFS(Avaliacoes!$O$5:$O$304,Avaliacoes!$B$5:$B$304,A52,Avaliacoes!$C$5:$C$304,"Competência")=0,"n.a.",SUMIFS(Avaliacoes!$N$5:$N$304,Avaliacoes!$B$5:$B$304,A52,Avaliacoes!$C$5:$C$304,"Competência")/SUMIFS(Avaliacoes!$O$5:$O$304,Avaliacoes!$B$5:$B$304,A52,Avaliacoes!$C$5:$C$304,"Competência")))))</x:f>
      </x:c>
      <x:c r="H52" s="41" t="str">
        <x:f>IF(A52="","",IF(COUNTIF($A$5:$A$104,A52)&lt;&gt;1,"REVISAR ID",IF(COUNTIFS(Avaliacoes!$B$5:$B$304,A52,Avaliacoes!$M$5:$M$304,"REVISAR")&gt;0,"REVISAR DADOS",IF(SUMIFS(Avaliacoes!$O$5:$O$304,Avaliacoes!$B$5:$B$304,A52,Avaliacoes!$C$5:$C$304,"Meta")=0,"n.a.",SUMIFS(Avaliacoes!$N$5:$N$304,Avaliacoes!$B$5:$B$304,A52,Avaliacoes!$C$5:$C$304,"Meta")/SUMIFS(Avaliacoes!$O$5:$O$304,Avaliacoes!$B$5:$B$304,A52,Avaliacoes!$C$5:$C$304,"Meta")))))</x:f>
      </x:c>
      <x:c r="I52" s="41" t="str">
        <x:f>IF(A52="","",IF(OR(COUNT(Listas!$B$6:$B$7)&lt;&gt;2,MIN(Listas!$B$6:$B$7)&lt;0,ABS(SUM(Listas!$B$6:$B$7)-1)&gt;0.000001),"REVISAR PESOS",IF(OR(AND(Listas!$B$6&gt;0,NOT(ISNUMBER(G52))),AND(Listas!$B$7&gt;0,NOT(ISNUMBER(H52)))),"AVALIAÇÃO INCOMPLETA",IF(Listas!$B$6=0,0,G52*Listas!$B$6)+IF(Listas!$B$7=0,0,H52*Listas!$B$7))))</x:f>
      </x:c>
      <x:c r="J52" s="42" t="str">
        <x:f>IF(A52="","",IF(OR(COUNT(Listas!$B$8:$B$9)&lt;&gt;2,MIN(Listas!$B$8:$B$9)&lt;1,MAX(Listas!$B$8:$B$9)&gt;5,Listas!$B$9&lt;Listas!$B$8),"REVISAR FAIXAS",IF(A52="","",IF(NOT(ISNUMBER(I52)),"REVISAR AVALIAÇÃO",IF($A52="","",IF($I52&gt;=Listas!$B$9,"ALTO DESEMPENHO",IF($I52&gt;=Listas!$B$8,"DESEMPENHO ESPERADO","DESENVOLVIMENTO NECESSÁRIO")))))))</x:f>
      </x:c>
      <x:c r="K52" s="42" t="str">
        <x:f>IF(A52="","",IF(OR(NOT(ISNUMBER(Listas!$B$10)),Listas!$B$10&lt;(-4),Listas!$B$10&gt;0),"n.a.",COUNTIFS(Avaliacoes!$B$5:$B$304,A52,Avaliacoes!$M$5:$M$304,"OK",Avaliacoes!$J$5:$J$304,"&lt;="&amp;Listas!$B$10)))</x:f>
      </x:c>
      <x:c r="L52" s="42" t="str">
        <x:f>IF(A52="","",COUNTIFS(PDI!$B$5:$B$204,A52,PDI!$N$5:$N$204,"ATRASADA")+COUNTIFS(PDI!$B$5:$B$204,A52,PDI!$N$5:$N$204,"VENCE EM BREVE")+COUNTIFS(PDI!$B$5:$B$204,A52,PDI!$N$5:$N$204,"NO PRAZO"))</x:f>
      </x:c>
      <x:c r="M52" s="42" t="str">
        <x:f>IF($A52="","",COUNTIFS(PDI!$B$5:$B$204,$A52,PDI!$N$5:$N$204,"ATRASADA"))</x:f>
      </x:c>
      <x:c r="N52" s="42" t="str">
        <x:f>IF(A52="","",IF(OR(NOT(ISNUMBER(Listas!$B$10)),Listas!$B$10&lt;(-4),Listas!$B$10&gt;0),"REVISAR GAP",IF(A52="","",IF(OR(COUNT(Listas!$B$8:$B$9)&lt;&gt;2,MIN(Listas!$B$8:$B$9)&lt;1,MAX(Listas!$B$8:$B$9)&gt;5,Listas!$B$9&lt;Listas!$B$8),"REVISAR FAIXAS",IF(A52="","",IF(NOT(ISNUMBER(I52)),"REVISAR AVALIAÇÃO",IF($A52="","",IF(AND($I52&gt;=Listas!$B$9,$K52=0),"Pronto agora",IF($I52&gt;=Listas!$B$8,"Pronto em 6 meses",IF($I52&gt;0,"Pronto em 12 meses","Reavaliar"))))))))))</x:f>
      </x:c>
      <x:c r="O52" s="42" t="str">
        <x:f>IF(A52="","",IF(OR(NOT(ISNUMBER(Listas!$B$10)),Listas!$B$10&lt;(-4),Listas!$B$10&gt;0),"REVISAR GAP",IF(A52="","",IF(OR(COUNT(Listas!$B$8:$B$9)&lt;&gt;2,MIN(Listas!$B$8:$B$9)&lt;1,MAX(Listas!$B$8:$B$9)&gt;5,Listas!$B$9&lt;Listas!$B$8),"REVISAR FAIXAS",IF(A52="","",IF(COUNTIFS(PDI!$B$5:$B$204,A52,PDI!$N$5:$N$204,"REVISAR DADOS")&gt;0,"REVISAR PDI",IF(A52="","",IF(NOT(ISNUMBER(I52)),"REVISAR AVALIAÇÃO",IF($A52="","",IF($M52&gt;0,"COBRAR PDI",IF($K52&gt;0,"PRIORIZAR GAPS",IF($I52&gt;=Listas!$B$9,"RECONHECER / SUCESSÃO",IF($I52&gt;=Listas!$B$8,"MANTER E DESENVOLVER","PDI PRIORITÁRIO")))))))))))))</x:f>
      </x:c>
      <x:c r="P52" s="1"/>
      <x:c r="Q52" s="1"/>
      <x:c r="R52" s="1"/>
      <x:c r="S52" s="1"/>
      <x:c r="T52" s="1"/>
      <x:c r="U52" s="1"/>
      <x:c r="V52" s="1"/>
      <x:c r="W52" s="1"/>
    </x:row>
    <x:row r="53">
      <x:c r="A53" s="30"/>
      <x:c r="B53" s="30"/>
      <x:c r="C53" s="30"/>
      <x:c r="D53" s="30"/>
      <x:c r="E53" s="30"/>
      <x:c r="F53" s="36"/>
      <x:c r="G53" s="41" t="str">
        <x:f>IF(A53="","",IF(COUNTIF($A$5:$A$104,A53)&lt;&gt;1,"REVISAR ID",IF(COUNTIFS(Avaliacoes!$B$5:$B$304,A53,Avaliacoes!$M$5:$M$304,"REVISAR")&gt;0,"REVISAR DADOS",IF(SUMIFS(Avaliacoes!$O$5:$O$304,Avaliacoes!$B$5:$B$304,A53,Avaliacoes!$C$5:$C$304,"Competência")=0,"n.a.",SUMIFS(Avaliacoes!$N$5:$N$304,Avaliacoes!$B$5:$B$304,A53,Avaliacoes!$C$5:$C$304,"Competência")/SUMIFS(Avaliacoes!$O$5:$O$304,Avaliacoes!$B$5:$B$304,A53,Avaliacoes!$C$5:$C$304,"Competência")))))</x:f>
      </x:c>
      <x:c r="H53" s="41" t="str">
        <x:f>IF(A53="","",IF(COUNTIF($A$5:$A$104,A53)&lt;&gt;1,"REVISAR ID",IF(COUNTIFS(Avaliacoes!$B$5:$B$304,A53,Avaliacoes!$M$5:$M$304,"REVISAR")&gt;0,"REVISAR DADOS",IF(SUMIFS(Avaliacoes!$O$5:$O$304,Avaliacoes!$B$5:$B$304,A53,Avaliacoes!$C$5:$C$304,"Meta")=0,"n.a.",SUMIFS(Avaliacoes!$N$5:$N$304,Avaliacoes!$B$5:$B$304,A53,Avaliacoes!$C$5:$C$304,"Meta")/SUMIFS(Avaliacoes!$O$5:$O$304,Avaliacoes!$B$5:$B$304,A53,Avaliacoes!$C$5:$C$304,"Meta")))))</x:f>
      </x:c>
      <x:c r="I53" s="41" t="str">
        <x:f>IF(A53="","",IF(OR(COUNT(Listas!$B$6:$B$7)&lt;&gt;2,MIN(Listas!$B$6:$B$7)&lt;0,ABS(SUM(Listas!$B$6:$B$7)-1)&gt;0.000001),"REVISAR PESOS",IF(OR(AND(Listas!$B$6&gt;0,NOT(ISNUMBER(G53))),AND(Listas!$B$7&gt;0,NOT(ISNUMBER(H53)))),"AVALIAÇÃO INCOMPLETA",IF(Listas!$B$6=0,0,G53*Listas!$B$6)+IF(Listas!$B$7=0,0,H53*Listas!$B$7))))</x:f>
      </x:c>
      <x:c r="J53" s="42" t="str">
        <x:f>IF(A53="","",IF(OR(COUNT(Listas!$B$8:$B$9)&lt;&gt;2,MIN(Listas!$B$8:$B$9)&lt;1,MAX(Listas!$B$8:$B$9)&gt;5,Listas!$B$9&lt;Listas!$B$8),"REVISAR FAIXAS",IF(A53="","",IF(NOT(ISNUMBER(I53)),"REVISAR AVALIAÇÃO",IF($A53="","",IF($I53&gt;=Listas!$B$9,"ALTO DESEMPENHO",IF($I53&gt;=Listas!$B$8,"DESEMPENHO ESPERADO","DESENVOLVIMENTO NECESSÁRIO")))))))</x:f>
      </x:c>
      <x:c r="K53" s="42" t="str">
        <x:f>IF(A53="","",IF(OR(NOT(ISNUMBER(Listas!$B$10)),Listas!$B$10&lt;(-4),Listas!$B$10&gt;0),"n.a.",COUNTIFS(Avaliacoes!$B$5:$B$304,A53,Avaliacoes!$M$5:$M$304,"OK",Avaliacoes!$J$5:$J$304,"&lt;="&amp;Listas!$B$10)))</x:f>
      </x:c>
      <x:c r="L53" s="42" t="str">
        <x:f>IF(A53="","",COUNTIFS(PDI!$B$5:$B$204,A53,PDI!$N$5:$N$204,"ATRASADA")+COUNTIFS(PDI!$B$5:$B$204,A53,PDI!$N$5:$N$204,"VENCE EM BREVE")+COUNTIFS(PDI!$B$5:$B$204,A53,PDI!$N$5:$N$204,"NO PRAZO"))</x:f>
      </x:c>
      <x:c r="M53" s="42" t="str">
        <x:f>IF($A53="","",COUNTIFS(PDI!$B$5:$B$204,$A53,PDI!$N$5:$N$204,"ATRASADA"))</x:f>
      </x:c>
      <x:c r="N53" s="42" t="str">
        <x:f>IF(A53="","",IF(OR(NOT(ISNUMBER(Listas!$B$10)),Listas!$B$10&lt;(-4),Listas!$B$10&gt;0),"REVISAR GAP",IF(A53="","",IF(OR(COUNT(Listas!$B$8:$B$9)&lt;&gt;2,MIN(Listas!$B$8:$B$9)&lt;1,MAX(Listas!$B$8:$B$9)&gt;5,Listas!$B$9&lt;Listas!$B$8),"REVISAR FAIXAS",IF(A53="","",IF(NOT(ISNUMBER(I53)),"REVISAR AVALIAÇÃO",IF($A53="","",IF(AND($I53&gt;=Listas!$B$9,$K53=0),"Pronto agora",IF($I53&gt;=Listas!$B$8,"Pronto em 6 meses",IF($I53&gt;0,"Pronto em 12 meses","Reavaliar"))))))))))</x:f>
      </x:c>
      <x:c r="O53" s="42" t="str">
        <x:f>IF(A53="","",IF(OR(NOT(ISNUMBER(Listas!$B$10)),Listas!$B$10&lt;(-4),Listas!$B$10&gt;0),"REVISAR GAP",IF(A53="","",IF(OR(COUNT(Listas!$B$8:$B$9)&lt;&gt;2,MIN(Listas!$B$8:$B$9)&lt;1,MAX(Listas!$B$8:$B$9)&gt;5,Listas!$B$9&lt;Listas!$B$8),"REVISAR FAIXAS",IF(A53="","",IF(COUNTIFS(PDI!$B$5:$B$204,A53,PDI!$N$5:$N$204,"REVISAR DADOS")&gt;0,"REVISAR PDI",IF(A53="","",IF(NOT(ISNUMBER(I53)),"REVISAR AVALIAÇÃO",IF($A53="","",IF($M53&gt;0,"COBRAR PDI",IF($K53&gt;0,"PRIORIZAR GAPS",IF($I53&gt;=Listas!$B$9,"RECONHECER / SUCESSÃO",IF($I53&gt;=Listas!$B$8,"MANTER E DESENVOLVER","PDI PRIORITÁRIO")))))))))))))</x:f>
      </x:c>
      <x:c r="P53" s="1"/>
      <x:c r="Q53" s="1"/>
      <x:c r="R53" s="1"/>
      <x:c r="S53" s="1"/>
      <x:c r="T53" s="1"/>
      <x:c r="U53" s="1"/>
      <x:c r="V53" s="1"/>
      <x:c r="W53" s="1"/>
    </x:row>
    <x:row r="54">
      <x:c r="A54" s="30"/>
      <x:c r="B54" s="30"/>
      <x:c r="C54" s="30"/>
      <x:c r="D54" s="30"/>
      <x:c r="E54" s="30"/>
      <x:c r="F54" s="36"/>
      <x:c r="G54" s="41" t="str">
        <x:f>IF(A54="","",IF(COUNTIF($A$5:$A$104,A54)&lt;&gt;1,"REVISAR ID",IF(COUNTIFS(Avaliacoes!$B$5:$B$304,A54,Avaliacoes!$M$5:$M$304,"REVISAR")&gt;0,"REVISAR DADOS",IF(SUMIFS(Avaliacoes!$O$5:$O$304,Avaliacoes!$B$5:$B$304,A54,Avaliacoes!$C$5:$C$304,"Competência")=0,"n.a.",SUMIFS(Avaliacoes!$N$5:$N$304,Avaliacoes!$B$5:$B$304,A54,Avaliacoes!$C$5:$C$304,"Competência")/SUMIFS(Avaliacoes!$O$5:$O$304,Avaliacoes!$B$5:$B$304,A54,Avaliacoes!$C$5:$C$304,"Competência")))))</x:f>
      </x:c>
      <x:c r="H54" s="41" t="str">
        <x:f>IF(A54="","",IF(COUNTIF($A$5:$A$104,A54)&lt;&gt;1,"REVISAR ID",IF(COUNTIFS(Avaliacoes!$B$5:$B$304,A54,Avaliacoes!$M$5:$M$304,"REVISAR")&gt;0,"REVISAR DADOS",IF(SUMIFS(Avaliacoes!$O$5:$O$304,Avaliacoes!$B$5:$B$304,A54,Avaliacoes!$C$5:$C$304,"Meta")=0,"n.a.",SUMIFS(Avaliacoes!$N$5:$N$304,Avaliacoes!$B$5:$B$304,A54,Avaliacoes!$C$5:$C$304,"Meta")/SUMIFS(Avaliacoes!$O$5:$O$304,Avaliacoes!$B$5:$B$304,A54,Avaliacoes!$C$5:$C$304,"Meta")))))</x:f>
      </x:c>
      <x:c r="I54" s="41" t="str">
        <x:f>IF(A54="","",IF(OR(COUNT(Listas!$B$6:$B$7)&lt;&gt;2,MIN(Listas!$B$6:$B$7)&lt;0,ABS(SUM(Listas!$B$6:$B$7)-1)&gt;0.000001),"REVISAR PESOS",IF(OR(AND(Listas!$B$6&gt;0,NOT(ISNUMBER(G54))),AND(Listas!$B$7&gt;0,NOT(ISNUMBER(H54)))),"AVALIAÇÃO INCOMPLETA",IF(Listas!$B$6=0,0,G54*Listas!$B$6)+IF(Listas!$B$7=0,0,H54*Listas!$B$7))))</x:f>
      </x:c>
      <x:c r="J54" s="42" t="str">
        <x:f>IF(A54="","",IF(OR(COUNT(Listas!$B$8:$B$9)&lt;&gt;2,MIN(Listas!$B$8:$B$9)&lt;1,MAX(Listas!$B$8:$B$9)&gt;5,Listas!$B$9&lt;Listas!$B$8),"REVISAR FAIXAS",IF(A54="","",IF(NOT(ISNUMBER(I54)),"REVISAR AVALIAÇÃO",IF($A54="","",IF($I54&gt;=Listas!$B$9,"ALTO DESEMPENHO",IF($I54&gt;=Listas!$B$8,"DESEMPENHO ESPERADO","DESENVOLVIMENTO NECESSÁRIO")))))))</x:f>
      </x:c>
      <x:c r="K54" s="42" t="str">
        <x:f>IF(A54="","",IF(OR(NOT(ISNUMBER(Listas!$B$10)),Listas!$B$10&lt;(-4),Listas!$B$10&gt;0),"n.a.",COUNTIFS(Avaliacoes!$B$5:$B$304,A54,Avaliacoes!$M$5:$M$304,"OK",Avaliacoes!$J$5:$J$304,"&lt;="&amp;Listas!$B$10)))</x:f>
      </x:c>
      <x:c r="L54" s="42" t="str">
        <x:f>IF(A54="","",COUNTIFS(PDI!$B$5:$B$204,A54,PDI!$N$5:$N$204,"ATRASADA")+COUNTIFS(PDI!$B$5:$B$204,A54,PDI!$N$5:$N$204,"VENCE EM BREVE")+COUNTIFS(PDI!$B$5:$B$204,A54,PDI!$N$5:$N$204,"NO PRAZO"))</x:f>
      </x:c>
      <x:c r="M54" s="42" t="str">
        <x:f>IF($A54="","",COUNTIFS(PDI!$B$5:$B$204,$A54,PDI!$N$5:$N$204,"ATRASADA"))</x:f>
      </x:c>
      <x:c r="N54" s="42" t="str">
        <x:f>IF(A54="","",IF(OR(NOT(ISNUMBER(Listas!$B$10)),Listas!$B$10&lt;(-4),Listas!$B$10&gt;0),"REVISAR GAP",IF(A54="","",IF(OR(COUNT(Listas!$B$8:$B$9)&lt;&gt;2,MIN(Listas!$B$8:$B$9)&lt;1,MAX(Listas!$B$8:$B$9)&gt;5,Listas!$B$9&lt;Listas!$B$8),"REVISAR FAIXAS",IF(A54="","",IF(NOT(ISNUMBER(I54)),"REVISAR AVALIAÇÃO",IF($A54="","",IF(AND($I54&gt;=Listas!$B$9,$K54=0),"Pronto agora",IF($I54&gt;=Listas!$B$8,"Pronto em 6 meses",IF($I54&gt;0,"Pronto em 12 meses","Reavaliar"))))))))))</x:f>
      </x:c>
      <x:c r="O54" s="42" t="str">
        <x:f>IF(A54="","",IF(OR(NOT(ISNUMBER(Listas!$B$10)),Listas!$B$10&lt;(-4),Listas!$B$10&gt;0),"REVISAR GAP",IF(A54="","",IF(OR(COUNT(Listas!$B$8:$B$9)&lt;&gt;2,MIN(Listas!$B$8:$B$9)&lt;1,MAX(Listas!$B$8:$B$9)&gt;5,Listas!$B$9&lt;Listas!$B$8),"REVISAR FAIXAS",IF(A54="","",IF(COUNTIFS(PDI!$B$5:$B$204,A54,PDI!$N$5:$N$204,"REVISAR DADOS")&gt;0,"REVISAR PDI",IF(A54="","",IF(NOT(ISNUMBER(I54)),"REVISAR AVALIAÇÃO",IF($A54="","",IF($M54&gt;0,"COBRAR PDI",IF($K54&gt;0,"PRIORIZAR GAPS",IF($I54&gt;=Listas!$B$9,"RECONHECER / SUCESSÃO",IF($I54&gt;=Listas!$B$8,"MANTER E DESENVOLVER","PDI PRIORITÁRIO")))))))))))))</x:f>
      </x:c>
      <x:c r="P54" s="1"/>
      <x:c r="Q54" s="1"/>
      <x:c r="R54" s="1"/>
      <x:c r="S54" s="1"/>
      <x:c r="T54" s="1"/>
      <x:c r="U54" s="1"/>
      <x:c r="V54" s="1"/>
      <x:c r="W54" s="1"/>
    </x:row>
    <x:row r="55">
      <x:c r="A55" s="30"/>
      <x:c r="B55" s="30"/>
      <x:c r="C55" s="30"/>
      <x:c r="D55" s="30"/>
      <x:c r="E55" s="30"/>
      <x:c r="F55" s="36"/>
      <x:c r="G55" s="41" t="str">
        <x:f>IF(A55="","",IF(COUNTIF($A$5:$A$104,A55)&lt;&gt;1,"REVISAR ID",IF(COUNTIFS(Avaliacoes!$B$5:$B$304,A55,Avaliacoes!$M$5:$M$304,"REVISAR")&gt;0,"REVISAR DADOS",IF(SUMIFS(Avaliacoes!$O$5:$O$304,Avaliacoes!$B$5:$B$304,A55,Avaliacoes!$C$5:$C$304,"Competência")=0,"n.a.",SUMIFS(Avaliacoes!$N$5:$N$304,Avaliacoes!$B$5:$B$304,A55,Avaliacoes!$C$5:$C$304,"Competência")/SUMIFS(Avaliacoes!$O$5:$O$304,Avaliacoes!$B$5:$B$304,A55,Avaliacoes!$C$5:$C$304,"Competência")))))</x:f>
      </x:c>
      <x:c r="H55" s="41" t="str">
        <x:f>IF(A55="","",IF(COUNTIF($A$5:$A$104,A55)&lt;&gt;1,"REVISAR ID",IF(COUNTIFS(Avaliacoes!$B$5:$B$304,A55,Avaliacoes!$M$5:$M$304,"REVISAR")&gt;0,"REVISAR DADOS",IF(SUMIFS(Avaliacoes!$O$5:$O$304,Avaliacoes!$B$5:$B$304,A55,Avaliacoes!$C$5:$C$304,"Meta")=0,"n.a.",SUMIFS(Avaliacoes!$N$5:$N$304,Avaliacoes!$B$5:$B$304,A55,Avaliacoes!$C$5:$C$304,"Meta")/SUMIFS(Avaliacoes!$O$5:$O$304,Avaliacoes!$B$5:$B$304,A55,Avaliacoes!$C$5:$C$304,"Meta")))))</x:f>
      </x:c>
      <x:c r="I55" s="41" t="str">
        <x:f>IF(A55="","",IF(OR(COUNT(Listas!$B$6:$B$7)&lt;&gt;2,MIN(Listas!$B$6:$B$7)&lt;0,ABS(SUM(Listas!$B$6:$B$7)-1)&gt;0.000001),"REVISAR PESOS",IF(OR(AND(Listas!$B$6&gt;0,NOT(ISNUMBER(G55))),AND(Listas!$B$7&gt;0,NOT(ISNUMBER(H55)))),"AVALIAÇÃO INCOMPLETA",IF(Listas!$B$6=0,0,G55*Listas!$B$6)+IF(Listas!$B$7=0,0,H55*Listas!$B$7))))</x:f>
      </x:c>
      <x:c r="J55" s="42" t="str">
        <x:f>IF(A55="","",IF(OR(COUNT(Listas!$B$8:$B$9)&lt;&gt;2,MIN(Listas!$B$8:$B$9)&lt;1,MAX(Listas!$B$8:$B$9)&gt;5,Listas!$B$9&lt;Listas!$B$8),"REVISAR FAIXAS",IF(A55="","",IF(NOT(ISNUMBER(I55)),"REVISAR AVALIAÇÃO",IF($A55="","",IF($I55&gt;=Listas!$B$9,"ALTO DESEMPENHO",IF($I55&gt;=Listas!$B$8,"DESEMPENHO ESPERADO","DESENVOLVIMENTO NECESSÁRIO")))))))</x:f>
      </x:c>
      <x:c r="K55" s="42" t="str">
        <x:f>IF(A55="","",IF(OR(NOT(ISNUMBER(Listas!$B$10)),Listas!$B$10&lt;(-4),Listas!$B$10&gt;0),"n.a.",COUNTIFS(Avaliacoes!$B$5:$B$304,A55,Avaliacoes!$M$5:$M$304,"OK",Avaliacoes!$J$5:$J$304,"&lt;="&amp;Listas!$B$10)))</x:f>
      </x:c>
      <x:c r="L55" s="42" t="str">
        <x:f>IF(A55="","",COUNTIFS(PDI!$B$5:$B$204,A55,PDI!$N$5:$N$204,"ATRASADA")+COUNTIFS(PDI!$B$5:$B$204,A55,PDI!$N$5:$N$204,"VENCE EM BREVE")+COUNTIFS(PDI!$B$5:$B$204,A55,PDI!$N$5:$N$204,"NO PRAZO"))</x:f>
      </x:c>
      <x:c r="M55" s="42" t="str">
        <x:f>IF($A55="","",COUNTIFS(PDI!$B$5:$B$204,$A55,PDI!$N$5:$N$204,"ATRASADA"))</x:f>
      </x:c>
      <x:c r="N55" s="42" t="str">
        <x:f>IF(A55="","",IF(OR(NOT(ISNUMBER(Listas!$B$10)),Listas!$B$10&lt;(-4),Listas!$B$10&gt;0),"REVISAR GAP",IF(A55="","",IF(OR(COUNT(Listas!$B$8:$B$9)&lt;&gt;2,MIN(Listas!$B$8:$B$9)&lt;1,MAX(Listas!$B$8:$B$9)&gt;5,Listas!$B$9&lt;Listas!$B$8),"REVISAR FAIXAS",IF(A55="","",IF(NOT(ISNUMBER(I55)),"REVISAR AVALIAÇÃO",IF($A55="","",IF(AND($I55&gt;=Listas!$B$9,$K55=0),"Pronto agora",IF($I55&gt;=Listas!$B$8,"Pronto em 6 meses",IF($I55&gt;0,"Pronto em 12 meses","Reavaliar"))))))))))</x:f>
      </x:c>
      <x:c r="O55" s="42" t="str">
        <x:f>IF(A55="","",IF(OR(NOT(ISNUMBER(Listas!$B$10)),Listas!$B$10&lt;(-4),Listas!$B$10&gt;0),"REVISAR GAP",IF(A55="","",IF(OR(COUNT(Listas!$B$8:$B$9)&lt;&gt;2,MIN(Listas!$B$8:$B$9)&lt;1,MAX(Listas!$B$8:$B$9)&gt;5,Listas!$B$9&lt;Listas!$B$8),"REVISAR FAIXAS",IF(A55="","",IF(COUNTIFS(PDI!$B$5:$B$204,A55,PDI!$N$5:$N$204,"REVISAR DADOS")&gt;0,"REVISAR PDI",IF(A55="","",IF(NOT(ISNUMBER(I55)),"REVISAR AVALIAÇÃO",IF($A55="","",IF($M55&gt;0,"COBRAR PDI",IF($K55&gt;0,"PRIORIZAR GAPS",IF($I55&gt;=Listas!$B$9,"RECONHECER / SUCESSÃO",IF($I55&gt;=Listas!$B$8,"MANTER E DESENVOLVER","PDI PRIORITÁRIO")))))))))))))</x:f>
      </x:c>
      <x:c r="P55" s="1"/>
      <x:c r="Q55" s="1"/>
      <x:c r="R55" s="1"/>
      <x:c r="S55" s="1"/>
      <x:c r="T55" s="1"/>
      <x:c r="U55" s="1"/>
      <x:c r="V55" s="1"/>
      <x:c r="W55" s="1"/>
    </x:row>
    <x:row r="56">
      <x:c r="A56" s="30"/>
      <x:c r="B56" s="30"/>
      <x:c r="C56" s="30"/>
      <x:c r="D56" s="30"/>
      <x:c r="E56" s="30"/>
      <x:c r="F56" s="36"/>
      <x:c r="G56" s="41" t="str">
        <x:f>IF(A56="","",IF(COUNTIF($A$5:$A$104,A56)&lt;&gt;1,"REVISAR ID",IF(COUNTIFS(Avaliacoes!$B$5:$B$304,A56,Avaliacoes!$M$5:$M$304,"REVISAR")&gt;0,"REVISAR DADOS",IF(SUMIFS(Avaliacoes!$O$5:$O$304,Avaliacoes!$B$5:$B$304,A56,Avaliacoes!$C$5:$C$304,"Competência")=0,"n.a.",SUMIFS(Avaliacoes!$N$5:$N$304,Avaliacoes!$B$5:$B$304,A56,Avaliacoes!$C$5:$C$304,"Competência")/SUMIFS(Avaliacoes!$O$5:$O$304,Avaliacoes!$B$5:$B$304,A56,Avaliacoes!$C$5:$C$304,"Competência")))))</x:f>
      </x:c>
      <x:c r="H56" s="41" t="str">
        <x:f>IF(A56="","",IF(COUNTIF($A$5:$A$104,A56)&lt;&gt;1,"REVISAR ID",IF(COUNTIFS(Avaliacoes!$B$5:$B$304,A56,Avaliacoes!$M$5:$M$304,"REVISAR")&gt;0,"REVISAR DADOS",IF(SUMIFS(Avaliacoes!$O$5:$O$304,Avaliacoes!$B$5:$B$304,A56,Avaliacoes!$C$5:$C$304,"Meta")=0,"n.a.",SUMIFS(Avaliacoes!$N$5:$N$304,Avaliacoes!$B$5:$B$304,A56,Avaliacoes!$C$5:$C$304,"Meta")/SUMIFS(Avaliacoes!$O$5:$O$304,Avaliacoes!$B$5:$B$304,A56,Avaliacoes!$C$5:$C$304,"Meta")))))</x:f>
      </x:c>
      <x:c r="I56" s="41" t="str">
        <x:f>IF(A56="","",IF(OR(COUNT(Listas!$B$6:$B$7)&lt;&gt;2,MIN(Listas!$B$6:$B$7)&lt;0,ABS(SUM(Listas!$B$6:$B$7)-1)&gt;0.000001),"REVISAR PESOS",IF(OR(AND(Listas!$B$6&gt;0,NOT(ISNUMBER(G56))),AND(Listas!$B$7&gt;0,NOT(ISNUMBER(H56)))),"AVALIAÇÃO INCOMPLETA",IF(Listas!$B$6=0,0,G56*Listas!$B$6)+IF(Listas!$B$7=0,0,H56*Listas!$B$7))))</x:f>
      </x:c>
      <x:c r="J56" s="42" t="str">
        <x:f>IF(A56="","",IF(OR(COUNT(Listas!$B$8:$B$9)&lt;&gt;2,MIN(Listas!$B$8:$B$9)&lt;1,MAX(Listas!$B$8:$B$9)&gt;5,Listas!$B$9&lt;Listas!$B$8),"REVISAR FAIXAS",IF(A56="","",IF(NOT(ISNUMBER(I56)),"REVISAR AVALIAÇÃO",IF($A56="","",IF($I56&gt;=Listas!$B$9,"ALTO DESEMPENHO",IF($I56&gt;=Listas!$B$8,"DESEMPENHO ESPERADO","DESENVOLVIMENTO NECESSÁRIO")))))))</x:f>
      </x:c>
      <x:c r="K56" s="42" t="str">
        <x:f>IF(A56="","",IF(OR(NOT(ISNUMBER(Listas!$B$10)),Listas!$B$10&lt;(-4),Listas!$B$10&gt;0),"n.a.",COUNTIFS(Avaliacoes!$B$5:$B$304,A56,Avaliacoes!$M$5:$M$304,"OK",Avaliacoes!$J$5:$J$304,"&lt;="&amp;Listas!$B$10)))</x:f>
      </x:c>
      <x:c r="L56" s="42" t="str">
        <x:f>IF(A56="","",COUNTIFS(PDI!$B$5:$B$204,A56,PDI!$N$5:$N$204,"ATRASADA")+COUNTIFS(PDI!$B$5:$B$204,A56,PDI!$N$5:$N$204,"VENCE EM BREVE")+COUNTIFS(PDI!$B$5:$B$204,A56,PDI!$N$5:$N$204,"NO PRAZO"))</x:f>
      </x:c>
      <x:c r="M56" s="42" t="str">
        <x:f>IF($A56="","",COUNTIFS(PDI!$B$5:$B$204,$A56,PDI!$N$5:$N$204,"ATRASADA"))</x:f>
      </x:c>
      <x:c r="N56" s="42" t="str">
        <x:f>IF(A56="","",IF(OR(NOT(ISNUMBER(Listas!$B$10)),Listas!$B$10&lt;(-4),Listas!$B$10&gt;0),"REVISAR GAP",IF(A56="","",IF(OR(COUNT(Listas!$B$8:$B$9)&lt;&gt;2,MIN(Listas!$B$8:$B$9)&lt;1,MAX(Listas!$B$8:$B$9)&gt;5,Listas!$B$9&lt;Listas!$B$8),"REVISAR FAIXAS",IF(A56="","",IF(NOT(ISNUMBER(I56)),"REVISAR AVALIAÇÃO",IF($A56="","",IF(AND($I56&gt;=Listas!$B$9,$K56=0),"Pronto agora",IF($I56&gt;=Listas!$B$8,"Pronto em 6 meses",IF($I56&gt;0,"Pronto em 12 meses","Reavaliar"))))))))))</x:f>
      </x:c>
      <x:c r="O56" s="42" t="str">
        <x:f>IF(A56="","",IF(OR(NOT(ISNUMBER(Listas!$B$10)),Listas!$B$10&lt;(-4),Listas!$B$10&gt;0),"REVISAR GAP",IF(A56="","",IF(OR(COUNT(Listas!$B$8:$B$9)&lt;&gt;2,MIN(Listas!$B$8:$B$9)&lt;1,MAX(Listas!$B$8:$B$9)&gt;5,Listas!$B$9&lt;Listas!$B$8),"REVISAR FAIXAS",IF(A56="","",IF(COUNTIFS(PDI!$B$5:$B$204,A56,PDI!$N$5:$N$204,"REVISAR DADOS")&gt;0,"REVISAR PDI",IF(A56="","",IF(NOT(ISNUMBER(I56)),"REVISAR AVALIAÇÃO",IF($A56="","",IF($M56&gt;0,"COBRAR PDI",IF($K56&gt;0,"PRIORIZAR GAPS",IF($I56&gt;=Listas!$B$9,"RECONHECER / SUCESSÃO",IF($I56&gt;=Listas!$B$8,"MANTER E DESENVOLVER","PDI PRIORITÁRIO")))))))))))))</x:f>
      </x:c>
      <x:c r="P56" s="1"/>
      <x:c r="Q56" s="1"/>
      <x:c r="R56" s="1"/>
      <x:c r="S56" s="1"/>
      <x:c r="T56" s="1"/>
      <x:c r="U56" s="1"/>
      <x:c r="V56" s="1"/>
      <x:c r="W56" s="1"/>
    </x:row>
    <x:row r="57">
      <x:c r="A57" s="30"/>
      <x:c r="B57" s="30"/>
      <x:c r="C57" s="30"/>
      <x:c r="D57" s="30"/>
      <x:c r="E57" s="30"/>
      <x:c r="F57" s="36"/>
      <x:c r="G57" s="41" t="str">
        <x:f>IF(A57="","",IF(COUNTIF($A$5:$A$104,A57)&lt;&gt;1,"REVISAR ID",IF(COUNTIFS(Avaliacoes!$B$5:$B$304,A57,Avaliacoes!$M$5:$M$304,"REVISAR")&gt;0,"REVISAR DADOS",IF(SUMIFS(Avaliacoes!$O$5:$O$304,Avaliacoes!$B$5:$B$304,A57,Avaliacoes!$C$5:$C$304,"Competência")=0,"n.a.",SUMIFS(Avaliacoes!$N$5:$N$304,Avaliacoes!$B$5:$B$304,A57,Avaliacoes!$C$5:$C$304,"Competência")/SUMIFS(Avaliacoes!$O$5:$O$304,Avaliacoes!$B$5:$B$304,A57,Avaliacoes!$C$5:$C$304,"Competência")))))</x:f>
      </x:c>
      <x:c r="H57" s="41" t="str">
        <x:f>IF(A57="","",IF(COUNTIF($A$5:$A$104,A57)&lt;&gt;1,"REVISAR ID",IF(COUNTIFS(Avaliacoes!$B$5:$B$304,A57,Avaliacoes!$M$5:$M$304,"REVISAR")&gt;0,"REVISAR DADOS",IF(SUMIFS(Avaliacoes!$O$5:$O$304,Avaliacoes!$B$5:$B$304,A57,Avaliacoes!$C$5:$C$304,"Meta")=0,"n.a.",SUMIFS(Avaliacoes!$N$5:$N$304,Avaliacoes!$B$5:$B$304,A57,Avaliacoes!$C$5:$C$304,"Meta")/SUMIFS(Avaliacoes!$O$5:$O$304,Avaliacoes!$B$5:$B$304,A57,Avaliacoes!$C$5:$C$304,"Meta")))))</x:f>
      </x:c>
      <x:c r="I57" s="41" t="str">
        <x:f>IF(A57="","",IF(OR(COUNT(Listas!$B$6:$B$7)&lt;&gt;2,MIN(Listas!$B$6:$B$7)&lt;0,ABS(SUM(Listas!$B$6:$B$7)-1)&gt;0.000001),"REVISAR PESOS",IF(OR(AND(Listas!$B$6&gt;0,NOT(ISNUMBER(G57))),AND(Listas!$B$7&gt;0,NOT(ISNUMBER(H57)))),"AVALIAÇÃO INCOMPLETA",IF(Listas!$B$6=0,0,G57*Listas!$B$6)+IF(Listas!$B$7=0,0,H57*Listas!$B$7))))</x:f>
      </x:c>
      <x:c r="J57" s="42" t="str">
        <x:f>IF(A57="","",IF(OR(COUNT(Listas!$B$8:$B$9)&lt;&gt;2,MIN(Listas!$B$8:$B$9)&lt;1,MAX(Listas!$B$8:$B$9)&gt;5,Listas!$B$9&lt;Listas!$B$8),"REVISAR FAIXAS",IF(A57="","",IF(NOT(ISNUMBER(I57)),"REVISAR AVALIAÇÃO",IF($A57="","",IF($I57&gt;=Listas!$B$9,"ALTO DESEMPENHO",IF($I57&gt;=Listas!$B$8,"DESEMPENHO ESPERADO","DESENVOLVIMENTO NECESSÁRIO")))))))</x:f>
      </x:c>
      <x:c r="K57" s="42" t="str">
        <x:f>IF(A57="","",IF(OR(NOT(ISNUMBER(Listas!$B$10)),Listas!$B$10&lt;(-4),Listas!$B$10&gt;0),"n.a.",COUNTIFS(Avaliacoes!$B$5:$B$304,A57,Avaliacoes!$M$5:$M$304,"OK",Avaliacoes!$J$5:$J$304,"&lt;="&amp;Listas!$B$10)))</x:f>
      </x:c>
      <x:c r="L57" s="42" t="str">
        <x:f>IF(A57="","",COUNTIFS(PDI!$B$5:$B$204,A57,PDI!$N$5:$N$204,"ATRASADA")+COUNTIFS(PDI!$B$5:$B$204,A57,PDI!$N$5:$N$204,"VENCE EM BREVE")+COUNTIFS(PDI!$B$5:$B$204,A57,PDI!$N$5:$N$204,"NO PRAZO"))</x:f>
      </x:c>
      <x:c r="M57" s="42" t="str">
        <x:f>IF($A57="","",COUNTIFS(PDI!$B$5:$B$204,$A57,PDI!$N$5:$N$204,"ATRASADA"))</x:f>
      </x:c>
      <x:c r="N57" s="42" t="str">
        <x:f>IF(A57="","",IF(OR(NOT(ISNUMBER(Listas!$B$10)),Listas!$B$10&lt;(-4),Listas!$B$10&gt;0),"REVISAR GAP",IF(A57="","",IF(OR(COUNT(Listas!$B$8:$B$9)&lt;&gt;2,MIN(Listas!$B$8:$B$9)&lt;1,MAX(Listas!$B$8:$B$9)&gt;5,Listas!$B$9&lt;Listas!$B$8),"REVISAR FAIXAS",IF(A57="","",IF(NOT(ISNUMBER(I57)),"REVISAR AVALIAÇÃO",IF($A57="","",IF(AND($I57&gt;=Listas!$B$9,$K57=0),"Pronto agora",IF($I57&gt;=Listas!$B$8,"Pronto em 6 meses",IF($I57&gt;0,"Pronto em 12 meses","Reavaliar"))))))))))</x:f>
      </x:c>
      <x:c r="O57" s="42" t="str">
        <x:f>IF(A57="","",IF(OR(NOT(ISNUMBER(Listas!$B$10)),Listas!$B$10&lt;(-4),Listas!$B$10&gt;0),"REVISAR GAP",IF(A57="","",IF(OR(COUNT(Listas!$B$8:$B$9)&lt;&gt;2,MIN(Listas!$B$8:$B$9)&lt;1,MAX(Listas!$B$8:$B$9)&gt;5,Listas!$B$9&lt;Listas!$B$8),"REVISAR FAIXAS",IF(A57="","",IF(COUNTIFS(PDI!$B$5:$B$204,A57,PDI!$N$5:$N$204,"REVISAR DADOS")&gt;0,"REVISAR PDI",IF(A57="","",IF(NOT(ISNUMBER(I57)),"REVISAR AVALIAÇÃO",IF($A57="","",IF($M57&gt;0,"COBRAR PDI",IF($K57&gt;0,"PRIORIZAR GAPS",IF($I57&gt;=Listas!$B$9,"RECONHECER / SUCESSÃO",IF($I57&gt;=Listas!$B$8,"MANTER E DESENVOLVER","PDI PRIORITÁRIO")))))))))))))</x:f>
      </x:c>
      <x:c r="P57" s="1"/>
      <x:c r="Q57" s="1"/>
      <x:c r="R57" s="1"/>
      <x:c r="S57" s="1"/>
      <x:c r="T57" s="1"/>
      <x:c r="U57" s="1"/>
      <x:c r="V57" s="1"/>
      <x:c r="W57" s="1"/>
    </x:row>
    <x:row r="58">
      <x:c r="A58" s="30"/>
      <x:c r="B58" s="30"/>
      <x:c r="C58" s="30"/>
      <x:c r="D58" s="30"/>
      <x:c r="E58" s="30"/>
      <x:c r="F58" s="36"/>
      <x:c r="G58" s="41" t="str">
        <x:f>IF(A58="","",IF(COUNTIF($A$5:$A$104,A58)&lt;&gt;1,"REVISAR ID",IF(COUNTIFS(Avaliacoes!$B$5:$B$304,A58,Avaliacoes!$M$5:$M$304,"REVISAR")&gt;0,"REVISAR DADOS",IF(SUMIFS(Avaliacoes!$O$5:$O$304,Avaliacoes!$B$5:$B$304,A58,Avaliacoes!$C$5:$C$304,"Competência")=0,"n.a.",SUMIFS(Avaliacoes!$N$5:$N$304,Avaliacoes!$B$5:$B$304,A58,Avaliacoes!$C$5:$C$304,"Competência")/SUMIFS(Avaliacoes!$O$5:$O$304,Avaliacoes!$B$5:$B$304,A58,Avaliacoes!$C$5:$C$304,"Competência")))))</x:f>
      </x:c>
      <x:c r="H58" s="41" t="str">
        <x:f>IF(A58="","",IF(COUNTIF($A$5:$A$104,A58)&lt;&gt;1,"REVISAR ID",IF(COUNTIFS(Avaliacoes!$B$5:$B$304,A58,Avaliacoes!$M$5:$M$304,"REVISAR")&gt;0,"REVISAR DADOS",IF(SUMIFS(Avaliacoes!$O$5:$O$304,Avaliacoes!$B$5:$B$304,A58,Avaliacoes!$C$5:$C$304,"Meta")=0,"n.a.",SUMIFS(Avaliacoes!$N$5:$N$304,Avaliacoes!$B$5:$B$304,A58,Avaliacoes!$C$5:$C$304,"Meta")/SUMIFS(Avaliacoes!$O$5:$O$304,Avaliacoes!$B$5:$B$304,A58,Avaliacoes!$C$5:$C$304,"Meta")))))</x:f>
      </x:c>
      <x:c r="I58" s="41" t="str">
        <x:f>IF(A58="","",IF(OR(COUNT(Listas!$B$6:$B$7)&lt;&gt;2,MIN(Listas!$B$6:$B$7)&lt;0,ABS(SUM(Listas!$B$6:$B$7)-1)&gt;0.000001),"REVISAR PESOS",IF(OR(AND(Listas!$B$6&gt;0,NOT(ISNUMBER(G58))),AND(Listas!$B$7&gt;0,NOT(ISNUMBER(H58)))),"AVALIAÇÃO INCOMPLETA",IF(Listas!$B$6=0,0,G58*Listas!$B$6)+IF(Listas!$B$7=0,0,H58*Listas!$B$7))))</x:f>
      </x:c>
      <x:c r="J58" s="42" t="str">
        <x:f>IF(A58="","",IF(OR(COUNT(Listas!$B$8:$B$9)&lt;&gt;2,MIN(Listas!$B$8:$B$9)&lt;1,MAX(Listas!$B$8:$B$9)&gt;5,Listas!$B$9&lt;Listas!$B$8),"REVISAR FAIXAS",IF(A58="","",IF(NOT(ISNUMBER(I58)),"REVISAR AVALIAÇÃO",IF($A58="","",IF($I58&gt;=Listas!$B$9,"ALTO DESEMPENHO",IF($I58&gt;=Listas!$B$8,"DESEMPENHO ESPERADO","DESENVOLVIMENTO NECESSÁRIO")))))))</x:f>
      </x:c>
      <x:c r="K58" s="42" t="str">
        <x:f>IF(A58="","",IF(OR(NOT(ISNUMBER(Listas!$B$10)),Listas!$B$10&lt;(-4),Listas!$B$10&gt;0),"n.a.",COUNTIFS(Avaliacoes!$B$5:$B$304,A58,Avaliacoes!$M$5:$M$304,"OK",Avaliacoes!$J$5:$J$304,"&lt;="&amp;Listas!$B$10)))</x:f>
      </x:c>
      <x:c r="L58" s="42" t="str">
        <x:f>IF(A58="","",COUNTIFS(PDI!$B$5:$B$204,A58,PDI!$N$5:$N$204,"ATRASADA")+COUNTIFS(PDI!$B$5:$B$204,A58,PDI!$N$5:$N$204,"VENCE EM BREVE")+COUNTIFS(PDI!$B$5:$B$204,A58,PDI!$N$5:$N$204,"NO PRAZO"))</x:f>
      </x:c>
      <x:c r="M58" s="42" t="str">
        <x:f>IF($A58="","",COUNTIFS(PDI!$B$5:$B$204,$A58,PDI!$N$5:$N$204,"ATRASADA"))</x:f>
      </x:c>
      <x:c r="N58" s="42" t="str">
        <x:f>IF(A58="","",IF(OR(NOT(ISNUMBER(Listas!$B$10)),Listas!$B$10&lt;(-4),Listas!$B$10&gt;0),"REVISAR GAP",IF(A58="","",IF(OR(COUNT(Listas!$B$8:$B$9)&lt;&gt;2,MIN(Listas!$B$8:$B$9)&lt;1,MAX(Listas!$B$8:$B$9)&gt;5,Listas!$B$9&lt;Listas!$B$8),"REVISAR FAIXAS",IF(A58="","",IF(NOT(ISNUMBER(I58)),"REVISAR AVALIAÇÃO",IF($A58="","",IF(AND($I58&gt;=Listas!$B$9,$K58=0),"Pronto agora",IF($I58&gt;=Listas!$B$8,"Pronto em 6 meses",IF($I58&gt;0,"Pronto em 12 meses","Reavaliar"))))))))))</x:f>
      </x:c>
      <x:c r="O58" s="42" t="str">
        <x:f>IF(A58="","",IF(OR(NOT(ISNUMBER(Listas!$B$10)),Listas!$B$10&lt;(-4),Listas!$B$10&gt;0),"REVISAR GAP",IF(A58="","",IF(OR(COUNT(Listas!$B$8:$B$9)&lt;&gt;2,MIN(Listas!$B$8:$B$9)&lt;1,MAX(Listas!$B$8:$B$9)&gt;5,Listas!$B$9&lt;Listas!$B$8),"REVISAR FAIXAS",IF(A58="","",IF(COUNTIFS(PDI!$B$5:$B$204,A58,PDI!$N$5:$N$204,"REVISAR DADOS")&gt;0,"REVISAR PDI",IF(A58="","",IF(NOT(ISNUMBER(I58)),"REVISAR AVALIAÇÃO",IF($A58="","",IF($M58&gt;0,"COBRAR PDI",IF($K58&gt;0,"PRIORIZAR GAPS",IF($I58&gt;=Listas!$B$9,"RECONHECER / SUCESSÃO",IF($I58&gt;=Listas!$B$8,"MANTER E DESENVOLVER","PDI PRIORITÁRIO")))))))))))))</x:f>
      </x:c>
      <x:c r="P58" s="1"/>
      <x:c r="Q58" s="1"/>
      <x:c r="R58" s="1"/>
      <x:c r="S58" s="1"/>
      <x:c r="T58" s="1"/>
      <x:c r="U58" s="1"/>
      <x:c r="V58" s="1"/>
      <x:c r="W58" s="1"/>
    </x:row>
    <x:row r="59">
      <x:c r="A59" s="30"/>
      <x:c r="B59" s="30"/>
      <x:c r="C59" s="30"/>
      <x:c r="D59" s="30"/>
      <x:c r="E59" s="30"/>
      <x:c r="F59" s="36"/>
      <x:c r="G59" s="41" t="str">
        <x:f>IF(A59="","",IF(COUNTIF($A$5:$A$104,A59)&lt;&gt;1,"REVISAR ID",IF(COUNTIFS(Avaliacoes!$B$5:$B$304,A59,Avaliacoes!$M$5:$M$304,"REVISAR")&gt;0,"REVISAR DADOS",IF(SUMIFS(Avaliacoes!$O$5:$O$304,Avaliacoes!$B$5:$B$304,A59,Avaliacoes!$C$5:$C$304,"Competência")=0,"n.a.",SUMIFS(Avaliacoes!$N$5:$N$304,Avaliacoes!$B$5:$B$304,A59,Avaliacoes!$C$5:$C$304,"Competência")/SUMIFS(Avaliacoes!$O$5:$O$304,Avaliacoes!$B$5:$B$304,A59,Avaliacoes!$C$5:$C$304,"Competência")))))</x:f>
      </x:c>
      <x:c r="H59" s="41" t="str">
        <x:f>IF(A59="","",IF(COUNTIF($A$5:$A$104,A59)&lt;&gt;1,"REVISAR ID",IF(COUNTIFS(Avaliacoes!$B$5:$B$304,A59,Avaliacoes!$M$5:$M$304,"REVISAR")&gt;0,"REVISAR DADOS",IF(SUMIFS(Avaliacoes!$O$5:$O$304,Avaliacoes!$B$5:$B$304,A59,Avaliacoes!$C$5:$C$304,"Meta")=0,"n.a.",SUMIFS(Avaliacoes!$N$5:$N$304,Avaliacoes!$B$5:$B$304,A59,Avaliacoes!$C$5:$C$304,"Meta")/SUMIFS(Avaliacoes!$O$5:$O$304,Avaliacoes!$B$5:$B$304,A59,Avaliacoes!$C$5:$C$304,"Meta")))))</x:f>
      </x:c>
      <x:c r="I59" s="41" t="str">
        <x:f>IF(A59="","",IF(OR(COUNT(Listas!$B$6:$B$7)&lt;&gt;2,MIN(Listas!$B$6:$B$7)&lt;0,ABS(SUM(Listas!$B$6:$B$7)-1)&gt;0.000001),"REVISAR PESOS",IF(OR(AND(Listas!$B$6&gt;0,NOT(ISNUMBER(G59))),AND(Listas!$B$7&gt;0,NOT(ISNUMBER(H59)))),"AVALIAÇÃO INCOMPLETA",IF(Listas!$B$6=0,0,G59*Listas!$B$6)+IF(Listas!$B$7=0,0,H59*Listas!$B$7))))</x:f>
      </x:c>
      <x:c r="J59" s="42" t="str">
        <x:f>IF(A59="","",IF(OR(COUNT(Listas!$B$8:$B$9)&lt;&gt;2,MIN(Listas!$B$8:$B$9)&lt;1,MAX(Listas!$B$8:$B$9)&gt;5,Listas!$B$9&lt;Listas!$B$8),"REVISAR FAIXAS",IF(A59="","",IF(NOT(ISNUMBER(I59)),"REVISAR AVALIAÇÃO",IF($A59="","",IF($I59&gt;=Listas!$B$9,"ALTO DESEMPENHO",IF($I59&gt;=Listas!$B$8,"DESEMPENHO ESPERADO","DESENVOLVIMENTO NECESSÁRIO")))))))</x:f>
      </x:c>
      <x:c r="K59" s="42" t="str">
        <x:f>IF(A59="","",IF(OR(NOT(ISNUMBER(Listas!$B$10)),Listas!$B$10&lt;(-4),Listas!$B$10&gt;0),"n.a.",COUNTIFS(Avaliacoes!$B$5:$B$304,A59,Avaliacoes!$M$5:$M$304,"OK",Avaliacoes!$J$5:$J$304,"&lt;="&amp;Listas!$B$10)))</x:f>
      </x:c>
      <x:c r="L59" s="42" t="str">
        <x:f>IF(A59="","",COUNTIFS(PDI!$B$5:$B$204,A59,PDI!$N$5:$N$204,"ATRASADA")+COUNTIFS(PDI!$B$5:$B$204,A59,PDI!$N$5:$N$204,"VENCE EM BREVE")+COUNTIFS(PDI!$B$5:$B$204,A59,PDI!$N$5:$N$204,"NO PRAZO"))</x:f>
      </x:c>
      <x:c r="M59" s="42" t="str">
        <x:f>IF($A59="","",COUNTIFS(PDI!$B$5:$B$204,$A59,PDI!$N$5:$N$204,"ATRASADA"))</x:f>
      </x:c>
      <x:c r="N59" s="42" t="str">
        <x:f>IF(A59="","",IF(OR(NOT(ISNUMBER(Listas!$B$10)),Listas!$B$10&lt;(-4),Listas!$B$10&gt;0),"REVISAR GAP",IF(A59="","",IF(OR(COUNT(Listas!$B$8:$B$9)&lt;&gt;2,MIN(Listas!$B$8:$B$9)&lt;1,MAX(Listas!$B$8:$B$9)&gt;5,Listas!$B$9&lt;Listas!$B$8),"REVISAR FAIXAS",IF(A59="","",IF(NOT(ISNUMBER(I59)),"REVISAR AVALIAÇÃO",IF($A59="","",IF(AND($I59&gt;=Listas!$B$9,$K59=0),"Pronto agora",IF($I59&gt;=Listas!$B$8,"Pronto em 6 meses",IF($I59&gt;0,"Pronto em 12 meses","Reavaliar"))))))))))</x:f>
      </x:c>
      <x:c r="O59" s="42" t="str">
        <x:f>IF(A59="","",IF(OR(NOT(ISNUMBER(Listas!$B$10)),Listas!$B$10&lt;(-4),Listas!$B$10&gt;0),"REVISAR GAP",IF(A59="","",IF(OR(COUNT(Listas!$B$8:$B$9)&lt;&gt;2,MIN(Listas!$B$8:$B$9)&lt;1,MAX(Listas!$B$8:$B$9)&gt;5,Listas!$B$9&lt;Listas!$B$8),"REVISAR FAIXAS",IF(A59="","",IF(COUNTIFS(PDI!$B$5:$B$204,A59,PDI!$N$5:$N$204,"REVISAR DADOS")&gt;0,"REVISAR PDI",IF(A59="","",IF(NOT(ISNUMBER(I59)),"REVISAR AVALIAÇÃO",IF($A59="","",IF($M59&gt;0,"COBRAR PDI",IF($K59&gt;0,"PRIORIZAR GAPS",IF($I59&gt;=Listas!$B$9,"RECONHECER / SUCESSÃO",IF($I59&gt;=Listas!$B$8,"MANTER E DESENVOLVER","PDI PRIORITÁRIO")))))))))))))</x:f>
      </x:c>
      <x:c r="P59" s="1"/>
      <x:c r="Q59" s="1"/>
      <x:c r="R59" s="1"/>
      <x:c r="S59" s="1"/>
      <x:c r="T59" s="1"/>
      <x:c r="U59" s="1"/>
      <x:c r="V59" s="1"/>
      <x:c r="W59" s="1"/>
    </x:row>
    <x:row r="60">
      <x:c r="A60" s="30"/>
      <x:c r="B60" s="30"/>
      <x:c r="C60" s="30"/>
      <x:c r="D60" s="30"/>
      <x:c r="E60" s="30"/>
      <x:c r="F60" s="36"/>
      <x:c r="G60" s="41" t="str">
        <x:f>IF(A60="","",IF(COUNTIF($A$5:$A$104,A60)&lt;&gt;1,"REVISAR ID",IF(COUNTIFS(Avaliacoes!$B$5:$B$304,A60,Avaliacoes!$M$5:$M$304,"REVISAR")&gt;0,"REVISAR DADOS",IF(SUMIFS(Avaliacoes!$O$5:$O$304,Avaliacoes!$B$5:$B$304,A60,Avaliacoes!$C$5:$C$304,"Competência")=0,"n.a.",SUMIFS(Avaliacoes!$N$5:$N$304,Avaliacoes!$B$5:$B$304,A60,Avaliacoes!$C$5:$C$304,"Competência")/SUMIFS(Avaliacoes!$O$5:$O$304,Avaliacoes!$B$5:$B$304,A60,Avaliacoes!$C$5:$C$304,"Competência")))))</x:f>
      </x:c>
      <x:c r="H60" s="41" t="str">
        <x:f>IF(A60="","",IF(COUNTIF($A$5:$A$104,A60)&lt;&gt;1,"REVISAR ID",IF(COUNTIFS(Avaliacoes!$B$5:$B$304,A60,Avaliacoes!$M$5:$M$304,"REVISAR")&gt;0,"REVISAR DADOS",IF(SUMIFS(Avaliacoes!$O$5:$O$304,Avaliacoes!$B$5:$B$304,A60,Avaliacoes!$C$5:$C$304,"Meta")=0,"n.a.",SUMIFS(Avaliacoes!$N$5:$N$304,Avaliacoes!$B$5:$B$304,A60,Avaliacoes!$C$5:$C$304,"Meta")/SUMIFS(Avaliacoes!$O$5:$O$304,Avaliacoes!$B$5:$B$304,A60,Avaliacoes!$C$5:$C$304,"Meta")))))</x:f>
      </x:c>
      <x:c r="I60" s="41" t="str">
        <x:f>IF(A60="","",IF(OR(COUNT(Listas!$B$6:$B$7)&lt;&gt;2,MIN(Listas!$B$6:$B$7)&lt;0,ABS(SUM(Listas!$B$6:$B$7)-1)&gt;0.000001),"REVISAR PESOS",IF(OR(AND(Listas!$B$6&gt;0,NOT(ISNUMBER(G60))),AND(Listas!$B$7&gt;0,NOT(ISNUMBER(H60)))),"AVALIAÇÃO INCOMPLETA",IF(Listas!$B$6=0,0,G60*Listas!$B$6)+IF(Listas!$B$7=0,0,H60*Listas!$B$7))))</x:f>
      </x:c>
      <x:c r="J60" s="42" t="str">
        <x:f>IF(A60="","",IF(OR(COUNT(Listas!$B$8:$B$9)&lt;&gt;2,MIN(Listas!$B$8:$B$9)&lt;1,MAX(Listas!$B$8:$B$9)&gt;5,Listas!$B$9&lt;Listas!$B$8),"REVISAR FAIXAS",IF(A60="","",IF(NOT(ISNUMBER(I60)),"REVISAR AVALIAÇÃO",IF($A60="","",IF($I60&gt;=Listas!$B$9,"ALTO DESEMPENHO",IF($I60&gt;=Listas!$B$8,"DESEMPENHO ESPERADO","DESENVOLVIMENTO NECESSÁRIO")))))))</x:f>
      </x:c>
      <x:c r="K60" s="42" t="str">
        <x:f>IF(A60="","",IF(OR(NOT(ISNUMBER(Listas!$B$10)),Listas!$B$10&lt;(-4),Listas!$B$10&gt;0),"n.a.",COUNTIFS(Avaliacoes!$B$5:$B$304,A60,Avaliacoes!$M$5:$M$304,"OK",Avaliacoes!$J$5:$J$304,"&lt;="&amp;Listas!$B$10)))</x:f>
      </x:c>
      <x:c r="L60" s="42" t="str">
        <x:f>IF(A60="","",COUNTIFS(PDI!$B$5:$B$204,A60,PDI!$N$5:$N$204,"ATRASADA")+COUNTIFS(PDI!$B$5:$B$204,A60,PDI!$N$5:$N$204,"VENCE EM BREVE")+COUNTIFS(PDI!$B$5:$B$204,A60,PDI!$N$5:$N$204,"NO PRAZO"))</x:f>
      </x:c>
      <x:c r="M60" s="42" t="str">
        <x:f>IF($A60="","",COUNTIFS(PDI!$B$5:$B$204,$A60,PDI!$N$5:$N$204,"ATRASADA"))</x:f>
      </x:c>
      <x:c r="N60" s="42" t="str">
        <x:f>IF(A60="","",IF(OR(NOT(ISNUMBER(Listas!$B$10)),Listas!$B$10&lt;(-4),Listas!$B$10&gt;0),"REVISAR GAP",IF(A60="","",IF(OR(COUNT(Listas!$B$8:$B$9)&lt;&gt;2,MIN(Listas!$B$8:$B$9)&lt;1,MAX(Listas!$B$8:$B$9)&gt;5,Listas!$B$9&lt;Listas!$B$8),"REVISAR FAIXAS",IF(A60="","",IF(NOT(ISNUMBER(I60)),"REVISAR AVALIAÇÃO",IF($A60="","",IF(AND($I60&gt;=Listas!$B$9,$K60=0),"Pronto agora",IF($I60&gt;=Listas!$B$8,"Pronto em 6 meses",IF($I60&gt;0,"Pronto em 12 meses","Reavaliar"))))))))))</x:f>
      </x:c>
      <x:c r="O60" s="42" t="str">
        <x:f>IF(A60="","",IF(OR(NOT(ISNUMBER(Listas!$B$10)),Listas!$B$10&lt;(-4),Listas!$B$10&gt;0),"REVISAR GAP",IF(A60="","",IF(OR(COUNT(Listas!$B$8:$B$9)&lt;&gt;2,MIN(Listas!$B$8:$B$9)&lt;1,MAX(Listas!$B$8:$B$9)&gt;5,Listas!$B$9&lt;Listas!$B$8),"REVISAR FAIXAS",IF(A60="","",IF(COUNTIFS(PDI!$B$5:$B$204,A60,PDI!$N$5:$N$204,"REVISAR DADOS")&gt;0,"REVISAR PDI",IF(A60="","",IF(NOT(ISNUMBER(I60)),"REVISAR AVALIAÇÃO",IF($A60="","",IF($M60&gt;0,"COBRAR PDI",IF($K60&gt;0,"PRIORIZAR GAPS",IF($I60&gt;=Listas!$B$9,"RECONHECER / SUCESSÃO",IF($I60&gt;=Listas!$B$8,"MANTER E DESENVOLVER","PDI PRIORITÁRIO")))))))))))))</x:f>
      </x:c>
      <x:c r="P60" s="1"/>
      <x:c r="Q60" s="1"/>
      <x:c r="R60" s="1"/>
      <x:c r="S60" s="1"/>
      <x:c r="T60" s="1"/>
      <x:c r="U60" s="1"/>
      <x:c r="V60" s="1"/>
      <x:c r="W60" s="1"/>
    </x:row>
    <x:row r="61">
      <x:c r="A61" s="30"/>
      <x:c r="B61" s="30"/>
      <x:c r="C61" s="30"/>
      <x:c r="D61" s="30"/>
      <x:c r="E61" s="30"/>
      <x:c r="F61" s="36"/>
      <x:c r="G61" s="41" t="str">
        <x:f>IF(A61="","",IF(COUNTIF($A$5:$A$104,A61)&lt;&gt;1,"REVISAR ID",IF(COUNTIFS(Avaliacoes!$B$5:$B$304,A61,Avaliacoes!$M$5:$M$304,"REVISAR")&gt;0,"REVISAR DADOS",IF(SUMIFS(Avaliacoes!$O$5:$O$304,Avaliacoes!$B$5:$B$304,A61,Avaliacoes!$C$5:$C$304,"Competência")=0,"n.a.",SUMIFS(Avaliacoes!$N$5:$N$304,Avaliacoes!$B$5:$B$304,A61,Avaliacoes!$C$5:$C$304,"Competência")/SUMIFS(Avaliacoes!$O$5:$O$304,Avaliacoes!$B$5:$B$304,A61,Avaliacoes!$C$5:$C$304,"Competência")))))</x:f>
      </x:c>
      <x:c r="H61" s="41" t="str">
        <x:f>IF(A61="","",IF(COUNTIF($A$5:$A$104,A61)&lt;&gt;1,"REVISAR ID",IF(COUNTIFS(Avaliacoes!$B$5:$B$304,A61,Avaliacoes!$M$5:$M$304,"REVISAR")&gt;0,"REVISAR DADOS",IF(SUMIFS(Avaliacoes!$O$5:$O$304,Avaliacoes!$B$5:$B$304,A61,Avaliacoes!$C$5:$C$304,"Meta")=0,"n.a.",SUMIFS(Avaliacoes!$N$5:$N$304,Avaliacoes!$B$5:$B$304,A61,Avaliacoes!$C$5:$C$304,"Meta")/SUMIFS(Avaliacoes!$O$5:$O$304,Avaliacoes!$B$5:$B$304,A61,Avaliacoes!$C$5:$C$304,"Meta")))))</x:f>
      </x:c>
      <x:c r="I61" s="41" t="str">
        <x:f>IF(A61="","",IF(OR(COUNT(Listas!$B$6:$B$7)&lt;&gt;2,MIN(Listas!$B$6:$B$7)&lt;0,ABS(SUM(Listas!$B$6:$B$7)-1)&gt;0.000001),"REVISAR PESOS",IF(OR(AND(Listas!$B$6&gt;0,NOT(ISNUMBER(G61))),AND(Listas!$B$7&gt;0,NOT(ISNUMBER(H61)))),"AVALIAÇÃO INCOMPLETA",IF(Listas!$B$6=0,0,G61*Listas!$B$6)+IF(Listas!$B$7=0,0,H61*Listas!$B$7))))</x:f>
      </x:c>
      <x:c r="J61" s="42" t="str">
        <x:f>IF(A61="","",IF(OR(COUNT(Listas!$B$8:$B$9)&lt;&gt;2,MIN(Listas!$B$8:$B$9)&lt;1,MAX(Listas!$B$8:$B$9)&gt;5,Listas!$B$9&lt;Listas!$B$8),"REVISAR FAIXAS",IF(A61="","",IF(NOT(ISNUMBER(I61)),"REVISAR AVALIAÇÃO",IF($A61="","",IF($I61&gt;=Listas!$B$9,"ALTO DESEMPENHO",IF($I61&gt;=Listas!$B$8,"DESEMPENHO ESPERADO","DESENVOLVIMENTO NECESSÁRIO")))))))</x:f>
      </x:c>
      <x:c r="K61" s="42" t="str">
        <x:f>IF(A61="","",IF(OR(NOT(ISNUMBER(Listas!$B$10)),Listas!$B$10&lt;(-4),Listas!$B$10&gt;0),"n.a.",COUNTIFS(Avaliacoes!$B$5:$B$304,A61,Avaliacoes!$M$5:$M$304,"OK",Avaliacoes!$J$5:$J$304,"&lt;="&amp;Listas!$B$10)))</x:f>
      </x:c>
      <x:c r="L61" s="42" t="str">
        <x:f>IF(A61="","",COUNTIFS(PDI!$B$5:$B$204,A61,PDI!$N$5:$N$204,"ATRASADA")+COUNTIFS(PDI!$B$5:$B$204,A61,PDI!$N$5:$N$204,"VENCE EM BREVE")+COUNTIFS(PDI!$B$5:$B$204,A61,PDI!$N$5:$N$204,"NO PRAZO"))</x:f>
      </x:c>
      <x:c r="M61" s="42" t="str">
        <x:f>IF($A61="","",COUNTIFS(PDI!$B$5:$B$204,$A61,PDI!$N$5:$N$204,"ATRASADA"))</x:f>
      </x:c>
      <x:c r="N61" s="42" t="str">
        <x:f>IF(A61="","",IF(OR(NOT(ISNUMBER(Listas!$B$10)),Listas!$B$10&lt;(-4),Listas!$B$10&gt;0),"REVISAR GAP",IF(A61="","",IF(OR(COUNT(Listas!$B$8:$B$9)&lt;&gt;2,MIN(Listas!$B$8:$B$9)&lt;1,MAX(Listas!$B$8:$B$9)&gt;5,Listas!$B$9&lt;Listas!$B$8),"REVISAR FAIXAS",IF(A61="","",IF(NOT(ISNUMBER(I61)),"REVISAR AVALIAÇÃO",IF($A61="","",IF(AND($I61&gt;=Listas!$B$9,$K61=0),"Pronto agora",IF($I61&gt;=Listas!$B$8,"Pronto em 6 meses",IF($I61&gt;0,"Pronto em 12 meses","Reavaliar"))))))))))</x:f>
      </x:c>
      <x:c r="O61" s="42" t="str">
        <x:f>IF(A61="","",IF(OR(NOT(ISNUMBER(Listas!$B$10)),Listas!$B$10&lt;(-4),Listas!$B$10&gt;0),"REVISAR GAP",IF(A61="","",IF(OR(COUNT(Listas!$B$8:$B$9)&lt;&gt;2,MIN(Listas!$B$8:$B$9)&lt;1,MAX(Listas!$B$8:$B$9)&gt;5,Listas!$B$9&lt;Listas!$B$8),"REVISAR FAIXAS",IF(A61="","",IF(COUNTIFS(PDI!$B$5:$B$204,A61,PDI!$N$5:$N$204,"REVISAR DADOS")&gt;0,"REVISAR PDI",IF(A61="","",IF(NOT(ISNUMBER(I61)),"REVISAR AVALIAÇÃO",IF($A61="","",IF($M61&gt;0,"COBRAR PDI",IF($K61&gt;0,"PRIORIZAR GAPS",IF($I61&gt;=Listas!$B$9,"RECONHECER / SUCESSÃO",IF($I61&gt;=Listas!$B$8,"MANTER E DESENVOLVER","PDI PRIORITÁRIO")))))))))))))</x:f>
      </x:c>
      <x:c r="P61" s="1"/>
      <x:c r="Q61" s="1"/>
      <x:c r="R61" s="1"/>
      <x:c r="S61" s="1"/>
      <x:c r="T61" s="1"/>
      <x:c r="U61" s="1"/>
      <x:c r="V61" s="1"/>
      <x:c r="W61" s="1"/>
    </x:row>
    <x:row r="62">
      <x:c r="A62" s="30"/>
      <x:c r="B62" s="30"/>
      <x:c r="C62" s="30"/>
      <x:c r="D62" s="30"/>
      <x:c r="E62" s="30"/>
      <x:c r="F62" s="36"/>
      <x:c r="G62" s="41" t="str">
        <x:f>IF(A62="","",IF(COUNTIF($A$5:$A$104,A62)&lt;&gt;1,"REVISAR ID",IF(COUNTIFS(Avaliacoes!$B$5:$B$304,A62,Avaliacoes!$M$5:$M$304,"REVISAR")&gt;0,"REVISAR DADOS",IF(SUMIFS(Avaliacoes!$O$5:$O$304,Avaliacoes!$B$5:$B$304,A62,Avaliacoes!$C$5:$C$304,"Competência")=0,"n.a.",SUMIFS(Avaliacoes!$N$5:$N$304,Avaliacoes!$B$5:$B$304,A62,Avaliacoes!$C$5:$C$304,"Competência")/SUMIFS(Avaliacoes!$O$5:$O$304,Avaliacoes!$B$5:$B$304,A62,Avaliacoes!$C$5:$C$304,"Competência")))))</x:f>
      </x:c>
      <x:c r="H62" s="41" t="str">
        <x:f>IF(A62="","",IF(COUNTIF($A$5:$A$104,A62)&lt;&gt;1,"REVISAR ID",IF(COUNTIFS(Avaliacoes!$B$5:$B$304,A62,Avaliacoes!$M$5:$M$304,"REVISAR")&gt;0,"REVISAR DADOS",IF(SUMIFS(Avaliacoes!$O$5:$O$304,Avaliacoes!$B$5:$B$304,A62,Avaliacoes!$C$5:$C$304,"Meta")=0,"n.a.",SUMIFS(Avaliacoes!$N$5:$N$304,Avaliacoes!$B$5:$B$304,A62,Avaliacoes!$C$5:$C$304,"Meta")/SUMIFS(Avaliacoes!$O$5:$O$304,Avaliacoes!$B$5:$B$304,A62,Avaliacoes!$C$5:$C$304,"Meta")))))</x:f>
      </x:c>
      <x:c r="I62" s="41" t="str">
        <x:f>IF(A62="","",IF(OR(COUNT(Listas!$B$6:$B$7)&lt;&gt;2,MIN(Listas!$B$6:$B$7)&lt;0,ABS(SUM(Listas!$B$6:$B$7)-1)&gt;0.000001),"REVISAR PESOS",IF(OR(AND(Listas!$B$6&gt;0,NOT(ISNUMBER(G62))),AND(Listas!$B$7&gt;0,NOT(ISNUMBER(H62)))),"AVALIAÇÃO INCOMPLETA",IF(Listas!$B$6=0,0,G62*Listas!$B$6)+IF(Listas!$B$7=0,0,H62*Listas!$B$7))))</x:f>
      </x:c>
      <x:c r="J62" s="42" t="str">
        <x:f>IF(A62="","",IF(OR(COUNT(Listas!$B$8:$B$9)&lt;&gt;2,MIN(Listas!$B$8:$B$9)&lt;1,MAX(Listas!$B$8:$B$9)&gt;5,Listas!$B$9&lt;Listas!$B$8),"REVISAR FAIXAS",IF(A62="","",IF(NOT(ISNUMBER(I62)),"REVISAR AVALIAÇÃO",IF($A62="","",IF($I62&gt;=Listas!$B$9,"ALTO DESEMPENHO",IF($I62&gt;=Listas!$B$8,"DESEMPENHO ESPERADO","DESENVOLVIMENTO NECESSÁRIO")))))))</x:f>
      </x:c>
      <x:c r="K62" s="42" t="str">
        <x:f>IF(A62="","",IF(OR(NOT(ISNUMBER(Listas!$B$10)),Listas!$B$10&lt;(-4),Listas!$B$10&gt;0),"n.a.",COUNTIFS(Avaliacoes!$B$5:$B$304,A62,Avaliacoes!$M$5:$M$304,"OK",Avaliacoes!$J$5:$J$304,"&lt;="&amp;Listas!$B$10)))</x:f>
      </x:c>
      <x:c r="L62" s="42" t="str">
        <x:f>IF(A62="","",COUNTIFS(PDI!$B$5:$B$204,A62,PDI!$N$5:$N$204,"ATRASADA")+COUNTIFS(PDI!$B$5:$B$204,A62,PDI!$N$5:$N$204,"VENCE EM BREVE")+COUNTIFS(PDI!$B$5:$B$204,A62,PDI!$N$5:$N$204,"NO PRAZO"))</x:f>
      </x:c>
      <x:c r="M62" s="42" t="str">
        <x:f>IF($A62="","",COUNTIFS(PDI!$B$5:$B$204,$A62,PDI!$N$5:$N$204,"ATRASADA"))</x:f>
      </x:c>
      <x:c r="N62" s="42" t="str">
        <x:f>IF(A62="","",IF(OR(NOT(ISNUMBER(Listas!$B$10)),Listas!$B$10&lt;(-4),Listas!$B$10&gt;0),"REVISAR GAP",IF(A62="","",IF(OR(COUNT(Listas!$B$8:$B$9)&lt;&gt;2,MIN(Listas!$B$8:$B$9)&lt;1,MAX(Listas!$B$8:$B$9)&gt;5,Listas!$B$9&lt;Listas!$B$8),"REVISAR FAIXAS",IF(A62="","",IF(NOT(ISNUMBER(I62)),"REVISAR AVALIAÇÃO",IF($A62="","",IF(AND($I62&gt;=Listas!$B$9,$K62=0),"Pronto agora",IF($I62&gt;=Listas!$B$8,"Pronto em 6 meses",IF($I62&gt;0,"Pronto em 12 meses","Reavaliar"))))))))))</x:f>
      </x:c>
      <x:c r="O62" s="42" t="str">
        <x:f>IF(A62="","",IF(OR(NOT(ISNUMBER(Listas!$B$10)),Listas!$B$10&lt;(-4),Listas!$B$10&gt;0),"REVISAR GAP",IF(A62="","",IF(OR(COUNT(Listas!$B$8:$B$9)&lt;&gt;2,MIN(Listas!$B$8:$B$9)&lt;1,MAX(Listas!$B$8:$B$9)&gt;5,Listas!$B$9&lt;Listas!$B$8),"REVISAR FAIXAS",IF(A62="","",IF(COUNTIFS(PDI!$B$5:$B$204,A62,PDI!$N$5:$N$204,"REVISAR DADOS")&gt;0,"REVISAR PDI",IF(A62="","",IF(NOT(ISNUMBER(I62)),"REVISAR AVALIAÇÃO",IF($A62="","",IF($M62&gt;0,"COBRAR PDI",IF($K62&gt;0,"PRIORIZAR GAPS",IF($I62&gt;=Listas!$B$9,"RECONHECER / SUCESSÃO",IF($I62&gt;=Listas!$B$8,"MANTER E DESENVOLVER","PDI PRIORITÁRIO")))))))))))))</x:f>
      </x:c>
      <x:c r="P62" s="1"/>
      <x:c r="Q62" s="1"/>
      <x:c r="R62" s="1"/>
      <x:c r="S62" s="1"/>
      <x:c r="T62" s="1"/>
      <x:c r="U62" s="1"/>
      <x:c r="V62" s="1"/>
      <x:c r="W62" s="1"/>
    </x:row>
    <x:row r="63">
      <x:c r="A63" s="30"/>
      <x:c r="B63" s="30"/>
      <x:c r="C63" s="30"/>
      <x:c r="D63" s="30"/>
      <x:c r="E63" s="30"/>
      <x:c r="F63" s="36"/>
      <x:c r="G63" s="41" t="str">
        <x:f>IF(A63="","",IF(COUNTIF($A$5:$A$104,A63)&lt;&gt;1,"REVISAR ID",IF(COUNTIFS(Avaliacoes!$B$5:$B$304,A63,Avaliacoes!$M$5:$M$304,"REVISAR")&gt;0,"REVISAR DADOS",IF(SUMIFS(Avaliacoes!$O$5:$O$304,Avaliacoes!$B$5:$B$304,A63,Avaliacoes!$C$5:$C$304,"Competência")=0,"n.a.",SUMIFS(Avaliacoes!$N$5:$N$304,Avaliacoes!$B$5:$B$304,A63,Avaliacoes!$C$5:$C$304,"Competência")/SUMIFS(Avaliacoes!$O$5:$O$304,Avaliacoes!$B$5:$B$304,A63,Avaliacoes!$C$5:$C$304,"Competência")))))</x:f>
      </x:c>
      <x:c r="H63" s="41" t="str">
        <x:f>IF(A63="","",IF(COUNTIF($A$5:$A$104,A63)&lt;&gt;1,"REVISAR ID",IF(COUNTIFS(Avaliacoes!$B$5:$B$304,A63,Avaliacoes!$M$5:$M$304,"REVISAR")&gt;0,"REVISAR DADOS",IF(SUMIFS(Avaliacoes!$O$5:$O$304,Avaliacoes!$B$5:$B$304,A63,Avaliacoes!$C$5:$C$304,"Meta")=0,"n.a.",SUMIFS(Avaliacoes!$N$5:$N$304,Avaliacoes!$B$5:$B$304,A63,Avaliacoes!$C$5:$C$304,"Meta")/SUMIFS(Avaliacoes!$O$5:$O$304,Avaliacoes!$B$5:$B$304,A63,Avaliacoes!$C$5:$C$304,"Meta")))))</x:f>
      </x:c>
      <x:c r="I63" s="41" t="str">
        <x:f>IF(A63="","",IF(OR(COUNT(Listas!$B$6:$B$7)&lt;&gt;2,MIN(Listas!$B$6:$B$7)&lt;0,ABS(SUM(Listas!$B$6:$B$7)-1)&gt;0.000001),"REVISAR PESOS",IF(OR(AND(Listas!$B$6&gt;0,NOT(ISNUMBER(G63))),AND(Listas!$B$7&gt;0,NOT(ISNUMBER(H63)))),"AVALIAÇÃO INCOMPLETA",IF(Listas!$B$6=0,0,G63*Listas!$B$6)+IF(Listas!$B$7=0,0,H63*Listas!$B$7))))</x:f>
      </x:c>
      <x:c r="J63" s="42" t="str">
        <x:f>IF(A63="","",IF(OR(COUNT(Listas!$B$8:$B$9)&lt;&gt;2,MIN(Listas!$B$8:$B$9)&lt;1,MAX(Listas!$B$8:$B$9)&gt;5,Listas!$B$9&lt;Listas!$B$8),"REVISAR FAIXAS",IF(A63="","",IF(NOT(ISNUMBER(I63)),"REVISAR AVALIAÇÃO",IF($A63="","",IF($I63&gt;=Listas!$B$9,"ALTO DESEMPENHO",IF($I63&gt;=Listas!$B$8,"DESEMPENHO ESPERADO","DESENVOLVIMENTO NECESSÁRIO")))))))</x:f>
      </x:c>
      <x:c r="K63" s="42" t="str">
        <x:f>IF(A63="","",IF(OR(NOT(ISNUMBER(Listas!$B$10)),Listas!$B$10&lt;(-4),Listas!$B$10&gt;0),"n.a.",COUNTIFS(Avaliacoes!$B$5:$B$304,A63,Avaliacoes!$M$5:$M$304,"OK",Avaliacoes!$J$5:$J$304,"&lt;="&amp;Listas!$B$10)))</x:f>
      </x:c>
      <x:c r="L63" s="42" t="str">
        <x:f>IF(A63="","",COUNTIFS(PDI!$B$5:$B$204,A63,PDI!$N$5:$N$204,"ATRASADA")+COUNTIFS(PDI!$B$5:$B$204,A63,PDI!$N$5:$N$204,"VENCE EM BREVE")+COUNTIFS(PDI!$B$5:$B$204,A63,PDI!$N$5:$N$204,"NO PRAZO"))</x:f>
      </x:c>
      <x:c r="M63" s="42" t="str">
        <x:f>IF($A63="","",COUNTIFS(PDI!$B$5:$B$204,$A63,PDI!$N$5:$N$204,"ATRASADA"))</x:f>
      </x:c>
      <x:c r="N63" s="42" t="str">
        <x:f>IF(A63="","",IF(OR(NOT(ISNUMBER(Listas!$B$10)),Listas!$B$10&lt;(-4),Listas!$B$10&gt;0),"REVISAR GAP",IF(A63="","",IF(OR(COUNT(Listas!$B$8:$B$9)&lt;&gt;2,MIN(Listas!$B$8:$B$9)&lt;1,MAX(Listas!$B$8:$B$9)&gt;5,Listas!$B$9&lt;Listas!$B$8),"REVISAR FAIXAS",IF(A63="","",IF(NOT(ISNUMBER(I63)),"REVISAR AVALIAÇÃO",IF($A63="","",IF(AND($I63&gt;=Listas!$B$9,$K63=0),"Pronto agora",IF($I63&gt;=Listas!$B$8,"Pronto em 6 meses",IF($I63&gt;0,"Pronto em 12 meses","Reavaliar"))))))))))</x:f>
      </x:c>
      <x:c r="O63" s="42" t="str">
        <x:f>IF(A63="","",IF(OR(NOT(ISNUMBER(Listas!$B$10)),Listas!$B$10&lt;(-4),Listas!$B$10&gt;0),"REVISAR GAP",IF(A63="","",IF(OR(COUNT(Listas!$B$8:$B$9)&lt;&gt;2,MIN(Listas!$B$8:$B$9)&lt;1,MAX(Listas!$B$8:$B$9)&gt;5,Listas!$B$9&lt;Listas!$B$8),"REVISAR FAIXAS",IF(A63="","",IF(COUNTIFS(PDI!$B$5:$B$204,A63,PDI!$N$5:$N$204,"REVISAR DADOS")&gt;0,"REVISAR PDI",IF(A63="","",IF(NOT(ISNUMBER(I63)),"REVISAR AVALIAÇÃO",IF($A63="","",IF($M63&gt;0,"COBRAR PDI",IF($K63&gt;0,"PRIORIZAR GAPS",IF($I63&gt;=Listas!$B$9,"RECONHECER / SUCESSÃO",IF($I63&gt;=Listas!$B$8,"MANTER E DESENVOLVER","PDI PRIORITÁRIO")))))))))))))</x:f>
      </x:c>
      <x:c r="P63" s="1"/>
      <x:c r="Q63" s="1"/>
      <x:c r="R63" s="1"/>
      <x:c r="S63" s="1"/>
      <x:c r="T63" s="1"/>
      <x:c r="U63" s="1"/>
      <x:c r="V63" s="1"/>
      <x:c r="W63" s="1"/>
    </x:row>
    <x:row r="64">
      <x:c r="A64" s="30"/>
      <x:c r="B64" s="30"/>
      <x:c r="C64" s="30"/>
      <x:c r="D64" s="30"/>
      <x:c r="E64" s="30"/>
      <x:c r="F64" s="36"/>
      <x:c r="G64" s="41" t="str">
        <x:f>IF(A64="","",IF(COUNTIF($A$5:$A$104,A64)&lt;&gt;1,"REVISAR ID",IF(COUNTIFS(Avaliacoes!$B$5:$B$304,A64,Avaliacoes!$M$5:$M$304,"REVISAR")&gt;0,"REVISAR DADOS",IF(SUMIFS(Avaliacoes!$O$5:$O$304,Avaliacoes!$B$5:$B$304,A64,Avaliacoes!$C$5:$C$304,"Competência")=0,"n.a.",SUMIFS(Avaliacoes!$N$5:$N$304,Avaliacoes!$B$5:$B$304,A64,Avaliacoes!$C$5:$C$304,"Competência")/SUMIFS(Avaliacoes!$O$5:$O$304,Avaliacoes!$B$5:$B$304,A64,Avaliacoes!$C$5:$C$304,"Competência")))))</x:f>
      </x:c>
      <x:c r="H64" s="41" t="str">
        <x:f>IF(A64="","",IF(COUNTIF($A$5:$A$104,A64)&lt;&gt;1,"REVISAR ID",IF(COUNTIFS(Avaliacoes!$B$5:$B$304,A64,Avaliacoes!$M$5:$M$304,"REVISAR")&gt;0,"REVISAR DADOS",IF(SUMIFS(Avaliacoes!$O$5:$O$304,Avaliacoes!$B$5:$B$304,A64,Avaliacoes!$C$5:$C$304,"Meta")=0,"n.a.",SUMIFS(Avaliacoes!$N$5:$N$304,Avaliacoes!$B$5:$B$304,A64,Avaliacoes!$C$5:$C$304,"Meta")/SUMIFS(Avaliacoes!$O$5:$O$304,Avaliacoes!$B$5:$B$304,A64,Avaliacoes!$C$5:$C$304,"Meta")))))</x:f>
      </x:c>
      <x:c r="I64" s="41" t="str">
        <x:f>IF(A64="","",IF(OR(COUNT(Listas!$B$6:$B$7)&lt;&gt;2,MIN(Listas!$B$6:$B$7)&lt;0,ABS(SUM(Listas!$B$6:$B$7)-1)&gt;0.000001),"REVISAR PESOS",IF(OR(AND(Listas!$B$6&gt;0,NOT(ISNUMBER(G64))),AND(Listas!$B$7&gt;0,NOT(ISNUMBER(H64)))),"AVALIAÇÃO INCOMPLETA",IF(Listas!$B$6=0,0,G64*Listas!$B$6)+IF(Listas!$B$7=0,0,H64*Listas!$B$7))))</x:f>
      </x:c>
      <x:c r="J64" s="42" t="str">
        <x:f>IF(A64="","",IF(OR(COUNT(Listas!$B$8:$B$9)&lt;&gt;2,MIN(Listas!$B$8:$B$9)&lt;1,MAX(Listas!$B$8:$B$9)&gt;5,Listas!$B$9&lt;Listas!$B$8),"REVISAR FAIXAS",IF(A64="","",IF(NOT(ISNUMBER(I64)),"REVISAR AVALIAÇÃO",IF($A64="","",IF($I64&gt;=Listas!$B$9,"ALTO DESEMPENHO",IF($I64&gt;=Listas!$B$8,"DESEMPENHO ESPERADO","DESENVOLVIMENTO NECESSÁRIO")))))))</x:f>
      </x:c>
      <x:c r="K64" s="42" t="str">
        <x:f>IF(A64="","",IF(OR(NOT(ISNUMBER(Listas!$B$10)),Listas!$B$10&lt;(-4),Listas!$B$10&gt;0),"n.a.",COUNTIFS(Avaliacoes!$B$5:$B$304,A64,Avaliacoes!$M$5:$M$304,"OK",Avaliacoes!$J$5:$J$304,"&lt;="&amp;Listas!$B$10)))</x:f>
      </x:c>
      <x:c r="L64" s="42" t="str">
        <x:f>IF(A64="","",COUNTIFS(PDI!$B$5:$B$204,A64,PDI!$N$5:$N$204,"ATRASADA")+COUNTIFS(PDI!$B$5:$B$204,A64,PDI!$N$5:$N$204,"VENCE EM BREVE")+COUNTIFS(PDI!$B$5:$B$204,A64,PDI!$N$5:$N$204,"NO PRAZO"))</x:f>
      </x:c>
      <x:c r="M64" s="42" t="str">
        <x:f>IF($A64="","",COUNTIFS(PDI!$B$5:$B$204,$A64,PDI!$N$5:$N$204,"ATRASADA"))</x:f>
      </x:c>
      <x:c r="N64" s="42" t="str">
        <x:f>IF(A64="","",IF(OR(NOT(ISNUMBER(Listas!$B$10)),Listas!$B$10&lt;(-4),Listas!$B$10&gt;0),"REVISAR GAP",IF(A64="","",IF(OR(COUNT(Listas!$B$8:$B$9)&lt;&gt;2,MIN(Listas!$B$8:$B$9)&lt;1,MAX(Listas!$B$8:$B$9)&gt;5,Listas!$B$9&lt;Listas!$B$8),"REVISAR FAIXAS",IF(A64="","",IF(NOT(ISNUMBER(I64)),"REVISAR AVALIAÇÃO",IF($A64="","",IF(AND($I64&gt;=Listas!$B$9,$K64=0),"Pronto agora",IF($I64&gt;=Listas!$B$8,"Pronto em 6 meses",IF($I64&gt;0,"Pronto em 12 meses","Reavaliar"))))))))))</x:f>
      </x:c>
      <x:c r="O64" s="42" t="str">
        <x:f>IF(A64="","",IF(OR(NOT(ISNUMBER(Listas!$B$10)),Listas!$B$10&lt;(-4),Listas!$B$10&gt;0),"REVISAR GAP",IF(A64="","",IF(OR(COUNT(Listas!$B$8:$B$9)&lt;&gt;2,MIN(Listas!$B$8:$B$9)&lt;1,MAX(Listas!$B$8:$B$9)&gt;5,Listas!$B$9&lt;Listas!$B$8),"REVISAR FAIXAS",IF(A64="","",IF(COUNTIFS(PDI!$B$5:$B$204,A64,PDI!$N$5:$N$204,"REVISAR DADOS")&gt;0,"REVISAR PDI",IF(A64="","",IF(NOT(ISNUMBER(I64)),"REVISAR AVALIAÇÃO",IF($A64="","",IF($M64&gt;0,"COBRAR PDI",IF($K64&gt;0,"PRIORIZAR GAPS",IF($I64&gt;=Listas!$B$9,"RECONHECER / SUCESSÃO",IF($I64&gt;=Listas!$B$8,"MANTER E DESENVOLVER","PDI PRIORITÁRIO")))))))))))))</x:f>
      </x:c>
      <x:c r="P64" s="1"/>
      <x:c r="Q64" s="1"/>
      <x:c r="R64" s="1"/>
      <x:c r="S64" s="1"/>
      <x:c r="T64" s="1"/>
      <x:c r="U64" s="1"/>
      <x:c r="V64" s="1"/>
      <x:c r="W64" s="1"/>
    </x:row>
    <x:row r="65">
      <x:c r="A65" s="30"/>
      <x:c r="B65" s="30"/>
      <x:c r="C65" s="30"/>
      <x:c r="D65" s="30"/>
      <x:c r="E65" s="30"/>
      <x:c r="F65" s="36"/>
      <x:c r="G65" s="41" t="str">
        <x:f>IF(A65="","",IF(COUNTIF($A$5:$A$104,A65)&lt;&gt;1,"REVISAR ID",IF(COUNTIFS(Avaliacoes!$B$5:$B$304,A65,Avaliacoes!$M$5:$M$304,"REVISAR")&gt;0,"REVISAR DADOS",IF(SUMIFS(Avaliacoes!$O$5:$O$304,Avaliacoes!$B$5:$B$304,A65,Avaliacoes!$C$5:$C$304,"Competência")=0,"n.a.",SUMIFS(Avaliacoes!$N$5:$N$304,Avaliacoes!$B$5:$B$304,A65,Avaliacoes!$C$5:$C$304,"Competência")/SUMIFS(Avaliacoes!$O$5:$O$304,Avaliacoes!$B$5:$B$304,A65,Avaliacoes!$C$5:$C$304,"Competência")))))</x:f>
      </x:c>
      <x:c r="H65" s="41" t="str">
        <x:f>IF(A65="","",IF(COUNTIF($A$5:$A$104,A65)&lt;&gt;1,"REVISAR ID",IF(COUNTIFS(Avaliacoes!$B$5:$B$304,A65,Avaliacoes!$M$5:$M$304,"REVISAR")&gt;0,"REVISAR DADOS",IF(SUMIFS(Avaliacoes!$O$5:$O$304,Avaliacoes!$B$5:$B$304,A65,Avaliacoes!$C$5:$C$304,"Meta")=0,"n.a.",SUMIFS(Avaliacoes!$N$5:$N$304,Avaliacoes!$B$5:$B$304,A65,Avaliacoes!$C$5:$C$304,"Meta")/SUMIFS(Avaliacoes!$O$5:$O$304,Avaliacoes!$B$5:$B$304,A65,Avaliacoes!$C$5:$C$304,"Meta")))))</x:f>
      </x:c>
      <x:c r="I65" s="41" t="str">
        <x:f>IF(A65="","",IF(OR(COUNT(Listas!$B$6:$B$7)&lt;&gt;2,MIN(Listas!$B$6:$B$7)&lt;0,ABS(SUM(Listas!$B$6:$B$7)-1)&gt;0.000001),"REVISAR PESOS",IF(OR(AND(Listas!$B$6&gt;0,NOT(ISNUMBER(G65))),AND(Listas!$B$7&gt;0,NOT(ISNUMBER(H65)))),"AVALIAÇÃO INCOMPLETA",IF(Listas!$B$6=0,0,G65*Listas!$B$6)+IF(Listas!$B$7=0,0,H65*Listas!$B$7))))</x:f>
      </x:c>
      <x:c r="J65" s="42" t="str">
        <x:f>IF(A65="","",IF(OR(COUNT(Listas!$B$8:$B$9)&lt;&gt;2,MIN(Listas!$B$8:$B$9)&lt;1,MAX(Listas!$B$8:$B$9)&gt;5,Listas!$B$9&lt;Listas!$B$8),"REVISAR FAIXAS",IF(A65="","",IF(NOT(ISNUMBER(I65)),"REVISAR AVALIAÇÃO",IF($A65="","",IF($I65&gt;=Listas!$B$9,"ALTO DESEMPENHO",IF($I65&gt;=Listas!$B$8,"DESEMPENHO ESPERADO","DESENVOLVIMENTO NECESSÁRIO")))))))</x:f>
      </x:c>
      <x:c r="K65" s="42" t="str">
        <x:f>IF(A65="","",IF(OR(NOT(ISNUMBER(Listas!$B$10)),Listas!$B$10&lt;(-4),Listas!$B$10&gt;0),"n.a.",COUNTIFS(Avaliacoes!$B$5:$B$304,A65,Avaliacoes!$M$5:$M$304,"OK",Avaliacoes!$J$5:$J$304,"&lt;="&amp;Listas!$B$10)))</x:f>
      </x:c>
      <x:c r="L65" s="42" t="str">
        <x:f>IF(A65="","",COUNTIFS(PDI!$B$5:$B$204,A65,PDI!$N$5:$N$204,"ATRASADA")+COUNTIFS(PDI!$B$5:$B$204,A65,PDI!$N$5:$N$204,"VENCE EM BREVE")+COUNTIFS(PDI!$B$5:$B$204,A65,PDI!$N$5:$N$204,"NO PRAZO"))</x:f>
      </x:c>
      <x:c r="M65" s="42" t="str">
        <x:f>IF($A65="","",COUNTIFS(PDI!$B$5:$B$204,$A65,PDI!$N$5:$N$204,"ATRASADA"))</x:f>
      </x:c>
      <x:c r="N65" s="42" t="str">
        <x:f>IF(A65="","",IF(OR(NOT(ISNUMBER(Listas!$B$10)),Listas!$B$10&lt;(-4),Listas!$B$10&gt;0),"REVISAR GAP",IF(A65="","",IF(OR(COUNT(Listas!$B$8:$B$9)&lt;&gt;2,MIN(Listas!$B$8:$B$9)&lt;1,MAX(Listas!$B$8:$B$9)&gt;5,Listas!$B$9&lt;Listas!$B$8),"REVISAR FAIXAS",IF(A65="","",IF(NOT(ISNUMBER(I65)),"REVISAR AVALIAÇÃO",IF($A65="","",IF(AND($I65&gt;=Listas!$B$9,$K65=0),"Pronto agora",IF($I65&gt;=Listas!$B$8,"Pronto em 6 meses",IF($I65&gt;0,"Pronto em 12 meses","Reavaliar"))))))))))</x:f>
      </x:c>
      <x:c r="O65" s="42" t="str">
        <x:f>IF(A65="","",IF(OR(NOT(ISNUMBER(Listas!$B$10)),Listas!$B$10&lt;(-4),Listas!$B$10&gt;0),"REVISAR GAP",IF(A65="","",IF(OR(COUNT(Listas!$B$8:$B$9)&lt;&gt;2,MIN(Listas!$B$8:$B$9)&lt;1,MAX(Listas!$B$8:$B$9)&gt;5,Listas!$B$9&lt;Listas!$B$8),"REVISAR FAIXAS",IF(A65="","",IF(COUNTIFS(PDI!$B$5:$B$204,A65,PDI!$N$5:$N$204,"REVISAR DADOS")&gt;0,"REVISAR PDI",IF(A65="","",IF(NOT(ISNUMBER(I65)),"REVISAR AVALIAÇÃO",IF($A65="","",IF($M65&gt;0,"COBRAR PDI",IF($K65&gt;0,"PRIORIZAR GAPS",IF($I65&gt;=Listas!$B$9,"RECONHECER / SUCESSÃO",IF($I65&gt;=Listas!$B$8,"MANTER E DESENVOLVER","PDI PRIORITÁRIO")))))))))))))</x:f>
      </x:c>
      <x:c r="P65" s="1"/>
      <x:c r="Q65" s="1"/>
      <x:c r="R65" s="1"/>
      <x:c r="S65" s="1"/>
      <x:c r="T65" s="1"/>
      <x:c r="U65" s="1"/>
      <x:c r="V65" s="1"/>
      <x:c r="W65" s="1"/>
    </x:row>
    <x:row r="66">
      <x:c r="A66" s="30"/>
      <x:c r="B66" s="30"/>
      <x:c r="C66" s="30"/>
      <x:c r="D66" s="30"/>
      <x:c r="E66" s="30"/>
      <x:c r="F66" s="36"/>
      <x:c r="G66" s="41" t="str">
        <x:f>IF(A66="","",IF(COUNTIF($A$5:$A$104,A66)&lt;&gt;1,"REVISAR ID",IF(COUNTIFS(Avaliacoes!$B$5:$B$304,A66,Avaliacoes!$M$5:$M$304,"REVISAR")&gt;0,"REVISAR DADOS",IF(SUMIFS(Avaliacoes!$O$5:$O$304,Avaliacoes!$B$5:$B$304,A66,Avaliacoes!$C$5:$C$304,"Competência")=0,"n.a.",SUMIFS(Avaliacoes!$N$5:$N$304,Avaliacoes!$B$5:$B$304,A66,Avaliacoes!$C$5:$C$304,"Competência")/SUMIFS(Avaliacoes!$O$5:$O$304,Avaliacoes!$B$5:$B$304,A66,Avaliacoes!$C$5:$C$304,"Competência")))))</x:f>
      </x:c>
      <x:c r="H66" s="41" t="str">
        <x:f>IF(A66="","",IF(COUNTIF($A$5:$A$104,A66)&lt;&gt;1,"REVISAR ID",IF(COUNTIFS(Avaliacoes!$B$5:$B$304,A66,Avaliacoes!$M$5:$M$304,"REVISAR")&gt;0,"REVISAR DADOS",IF(SUMIFS(Avaliacoes!$O$5:$O$304,Avaliacoes!$B$5:$B$304,A66,Avaliacoes!$C$5:$C$304,"Meta")=0,"n.a.",SUMIFS(Avaliacoes!$N$5:$N$304,Avaliacoes!$B$5:$B$304,A66,Avaliacoes!$C$5:$C$304,"Meta")/SUMIFS(Avaliacoes!$O$5:$O$304,Avaliacoes!$B$5:$B$304,A66,Avaliacoes!$C$5:$C$304,"Meta")))))</x:f>
      </x:c>
      <x:c r="I66" s="41" t="str">
        <x:f>IF(A66="","",IF(OR(COUNT(Listas!$B$6:$B$7)&lt;&gt;2,MIN(Listas!$B$6:$B$7)&lt;0,ABS(SUM(Listas!$B$6:$B$7)-1)&gt;0.000001),"REVISAR PESOS",IF(OR(AND(Listas!$B$6&gt;0,NOT(ISNUMBER(G66))),AND(Listas!$B$7&gt;0,NOT(ISNUMBER(H66)))),"AVALIAÇÃO INCOMPLETA",IF(Listas!$B$6=0,0,G66*Listas!$B$6)+IF(Listas!$B$7=0,0,H66*Listas!$B$7))))</x:f>
      </x:c>
      <x:c r="J66" s="42" t="str">
        <x:f>IF(A66="","",IF(OR(COUNT(Listas!$B$8:$B$9)&lt;&gt;2,MIN(Listas!$B$8:$B$9)&lt;1,MAX(Listas!$B$8:$B$9)&gt;5,Listas!$B$9&lt;Listas!$B$8),"REVISAR FAIXAS",IF(A66="","",IF(NOT(ISNUMBER(I66)),"REVISAR AVALIAÇÃO",IF($A66="","",IF($I66&gt;=Listas!$B$9,"ALTO DESEMPENHO",IF($I66&gt;=Listas!$B$8,"DESEMPENHO ESPERADO","DESENVOLVIMENTO NECESSÁRIO")))))))</x:f>
      </x:c>
      <x:c r="K66" s="42" t="str">
        <x:f>IF(A66="","",IF(OR(NOT(ISNUMBER(Listas!$B$10)),Listas!$B$10&lt;(-4),Listas!$B$10&gt;0),"n.a.",COUNTIFS(Avaliacoes!$B$5:$B$304,A66,Avaliacoes!$M$5:$M$304,"OK",Avaliacoes!$J$5:$J$304,"&lt;="&amp;Listas!$B$10)))</x:f>
      </x:c>
      <x:c r="L66" s="42" t="str">
        <x:f>IF(A66="","",COUNTIFS(PDI!$B$5:$B$204,A66,PDI!$N$5:$N$204,"ATRASADA")+COUNTIFS(PDI!$B$5:$B$204,A66,PDI!$N$5:$N$204,"VENCE EM BREVE")+COUNTIFS(PDI!$B$5:$B$204,A66,PDI!$N$5:$N$204,"NO PRAZO"))</x:f>
      </x:c>
      <x:c r="M66" s="42" t="str">
        <x:f>IF($A66="","",COUNTIFS(PDI!$B$5:$B$204,$A66,PDI!$N$5:$N$204,"ATRASADA"))</x:f>
      </x:c>
      <x:c r="N66" s="42" t="str">
        <x:f>IF(A66="","",IF(OR(NOT(ISNUMBER(Listas!$B$10)),Listas!$B$10&lt;(-4),Listas!$B$10&gt;0),"REVISAR GAP",IF(A66="","",IF(OR(COUNT(Listas!$B$8:$B$9)&lt;&gt;2,MIN(Listas!$B$8:$B$9)&lt;1,MAX(Listas!$B$8:$B$9)&gt;5,Listas!$B$9&lt;Listas!$B$8),"REVISAR FAIXAS",IF(A66="","",IF(NOT(ISNUMBER(I66)),"REVISAR AVALIAÇÃO",IF($A66="","",IF(AND($I66&gt;=Listas!$B$9,$K66=0),"Pronto agora",IF($I66&gt;=Listas!$B$8,"Pronto em 6 meses",IF($I66&gt;0,"Pronto em 12 meses","Reavaliar"))))))))))</x:f>
      </x:c>
      <x:c r="O66" s="42" t="str">
        <x:f>IF(A66="","",IF(OR(NOT(ISNUMBER(Listas!$B$10)),Listas!$B$10&lt;(-4),Listas!$B$10&gt;0),"REVISAR GAP",IF(A66="","",IF(OR(COUNT(Listas!$B$8:$B$9)&lt;&gt;2,MIN(Listas!$B$8:$B$9)&lt;1,MAX(Listas!$B$8:$B$9)&gt;5,Listas!$B$9&lt;Listas!$B$8),"REVISAR FAIXAS",IF(A66="","",IF(COUNTIFS(PDI!$B$5:$B$204,A66,PDI!$N$5:$N$204,"REVISAR DADOS")&gt;0,"REVISAR PDI",IF(A66="","",IF(NOT(ISNUMBER(I66)),"REVISAR AVALIAÇÃO",IF($A66="","",IF($M66&gt;0,"COBRAR PDI",IF($K66&gt;0,"PRIORIZAR GAPS",IF($I66&gt;=Listas!$B$9,"RECONHECER / SUCESSÃO",IF($I66&gt;=Listas!$B$8,"MANTER E DESENVOLVER","PDI PRIORITÁRIO")))))))))))))</x:f>
      </x:c>
      <x:c r="P66" s="1"/>
      <x:c r="Q66" s="1"/>
      <x:c r="R66" s="1"/>
      <x:c r="S66" s="1"/>
      <x:c r="T66" s="1"/>
      <x:c r="U66" s="1"/>
      <x:c r="V66" s="1"/>
      <x:c r="W66" s="1"/>
    </x:row>
    <x:row r="67">
      <x:c r="A67" s="30"/>
      <x:c r="B67" s="30"/>
      <x:c r="C67" s="30"/>
      <x:c r="D67" s="30"/>
      <x:c r="E67" s="30"/>
      <x:c r="F67" s="36"/>
      <x:c r="G67" s="41" t="str">
        <x:f>IF(A67="","",IF(COUNTIF($A$5:$A$104,A67)&lt;&gt;1,"REVISAR ID",IF(COUNTIFS(Avaliacoes!$B$5:$B$304,A67,Avaliacoes!$M$5:$M$304,"REVISAR")&gt;0,"REVISAR DADOS",IF(SUMIFS(Avaliacoes!$O$5:$O$304,Avaliacoes!$B$5:$B$304,A67,Avaliacoes!$C$5:$C$304,"Competência")=0,"n.a.",SUMIFS(Avaliacoes!$N$5:$N$304,Avaliacoes!$B$5:$B$304,A67,Avaliacoes!$C$5:$C$304,"Competência")/SUMIFS(Avaliacoes!$O$5:$O$304,Avaliacoes!$B$5:$B$304,A67,Avaliacoes!$C$5:$C$304,"Competência")))))</x:f>
      </x:c>
      <x:c r="H67" s="41" t="str">
        <x:f>IF(A67="","",IF(COUNTIF($A$5:$A$104,A67)&lt;&gt;1,"REVISAR ID",IF(COUNTIFS(Avaliacoes!$B$5:$B$304,A67,Avaliacoes!$M$5:$M$304,"REVISAR")&gt;0,"REVISAR DADOS",IF(SUMIFS(Avaliacoes!$O$5:$O$304,Avaliacoes!$B$5:$B$304,A67,Avaliacoes!$C$5:$C$304,"Meta")=0,"n.a.",SUMIFS(Avaliacoes!$N$5:$N$304,Avaliacoes!$B$5:$B$304,A67,Avaliacoes!$C$5:$C$304,"Meta")/SUMIFS(Avaliacoes!$O$5:$O$304,Avaliacoes!$B$5:$B$304,A67,Avaliacoes!$C$5:$C$304,"Meta")))))</x:f>
      </x:c>
      <x:c r="I67" s="41" t="str">
        <x:f>IF(A67="","",IF(OR(COUNT(Listas!$B$6:$B$7)&lt;&gt;2,MIN(Listas!$B$6:$B$7)&lt;0,ABS(SUM(Listas!$B$6:$B$7)-1)&gt;0.000001),"REVISAR PESOS",IF(OR(AND(Listas!$B$6&gt;0,NOT(ISNUMBER(G67))),AND(Listas!$B$7&gt;0,NOT(ISNUMBER(H67)))),"AVALIAÇÃO INCOMPLETA",IF(Listas!$B$6=0,0,G67*Listas!$B$6)+IF(Listas!$B$7=0,0,H67*Listas!$B$7))))</x:f>
      </x:c>
      <x:c r="J67" s="42" t="str">
        <x:f>IF(A67="","",IF(OR(COUNT(Listas!$B$8:$B$9)&lt;&gt;2,MIN(Listas!$B$8:$B$9)&lt;1,MAX(Listas!$B$8:$B$9)&gt;5,Listas!$B$9&lt;Listas!$B$8),"REVISAR FAIXAS",IF(A67="","",IF(NOT(ISNUMBER(I67)),"REVISAR AVALIAÇÃO",IF($A67="","",IF($I67&gt;=Listas!$B$9,"ALTO DESEMPENHO",IF($I67&gt;=Listas!$B$8,"DESEMPENHO ESPERADO","DESENVOLVIMENTO NECESSÁRIO")))))))</x:f>
      </x:c>
      <x:c r="K67" s="42" t="str">
        <x:f>IF(A67="","",IF(OR(NOT(ISNUMBER(Listas!$B$10)),Listas!$B$10&lt;(-4),Listas!$B$10&gt;0),"n.a.",COUNTIFS(Avaliacoes!$B$5:$B$304,A67,Avaliacoes!$M$5:$M$304,"OK",Avaliacoes!$J$5:$J$304,"&lt;="&amp;Listas!$B$10)))</x:f>
      </x:c>
      <x:c r="L67" s="42" t="str">
        <x:f>IF(A67="","",COUNTIFS(PDI!$B$5:$B$204,A67,PDI!$N$5:$N$204,"ATRASADA")+COUNTIFS(PDI!$B$5:$B$204,A67,PDI!$N$5:$N$204,"VENCE EM BREVE")+COUNTIFS(PDI!$B$5:$B$204,A67,PDI!$N$5:$N$204,"NO PRAZO"))</x:f>
      </x:c>
      <x:c r="M67" s="42" t="str">
        <x:f>IF($A67="","",COUNTIFS(PDI!$B$5:$B$204,$A67,PDI!$N$5:$N$204,"ATRASADA"))</x:f>
      </x:c>
      <x:c r="N67" s="42" t="str">
        <x:f>IF(A67="","",IF(OR(NOT(ISNUMBER(Listas!$B$10)),Listas!$B$10&lt;(-4),Listas!$B$10&gt;0),"REVISAR GAP",IF(A67="","",IF(OR(COUNT(Listas!$B$8:$B$9)&lt;&gt;2,MIN(Listas!$B$8:$B$9)&lt;1,MAX(Listas!$B$8:$B$9)&gt;5,Listas!$B$9&lt;Listas!$B$8),"REVISAR FAIXAS",IF(A67="","",IF(NOT(ISNUMBER(I67)),"REVISAR AVALIAÇÃO",IF($A67="","",IF(AND($I67&gt;=Listas!$B$9,$K67=0),"Pronto agora",IF($I67&gt;=Listas!$B$8,"Pronto em 6 meses",IF($I67&gt;0,"Pronto em 12 meses","Reavaliar"))))))))))</x:f>
      </x:c>
      <x:c r="O67" s="42" t="str">
        <x:f>IF(A67="","",IF(OR(NOT(ISNUMBER(Listas!$B$10)),Listas!$B$10&lt;(-4),Listas!$B$10&gt;0),"REVISAR GAP",IF(A67="","",IF(OR(COUNT(Listas!$B$8:$B$9)&lt;&gt;2,MIN(Listas!$B$8:$B$9)&lt;1,MAX(Listas!$B$8:$B$9)&gt;5,Listas!$B$9&lt;Listas!$B$8),"REVISAR FAIXAS",IF(A67="","",IF(COUNTIFS(PDI!$B$5:$B$204,A67,PDI!$N$5:$N$204,"REVISAR DADOS")&gt;0,"REVISAR PDI",IF(A67="","",IF(NOT(ISNUMBER(I67)),"REVISAR AVALIAÇÃO",IF($A67="","",IF($M67&gt;0,"COBRAR PDI",IF($K67&gt;0,"PRIORIZAR GAPS",IF($I67&gt;=Listas!$B$9,"RECONHECER / SUCESSÃO",IF($I67&gt;=Listas!$B$8,"MANTER E DESENVOLVER","PDI PRIORITÁRIO")))))))))))))</x:f>
      </x:c>
      <x:c r="P67" s="1"/>
      <x:c r="Q67" s="1"/>
      <x:c r="R67" s="1"/>
      <x:c r="S67" s="1"/>
      <x:c r="T67" s="1"/>
      <x:c r="U67" s="1"/>
      <x:c r="V67" s="1"/>
      <x:c r="W67" s="1"/>
    </x:row>
    <x:row r="68">
      <x:c r="A68" s="30"/>
      <x:c r="B68" s="30"/>
      <x:c r="C68" s="30"/>
      <x:c r="D68" s="30"/>
      <x:c r="E68" s="30"/>
      <x:c r="F68" s="36"/>
      <x:c r="G68" s="41" t="str">
        <x:f>IF(A68="","",IF(COUNTIF($A$5:$A$104,A68)&lt;&gt;1,"REVISAR ID",IF(COUNTIFS(Avaliacoes!$B$5:$B$304,A68,Avaliacoes!$M$5:$M$304,"REVISAR")&gt;0,"REVISAR DADOS",IF(SUMIFS(Avaliacoes!$O$5:$O$304,Avaliacoes!$B$5:$B$304,A68,Avaliacoes!$C$5:$C$304,"Competência")=0,"n.a.",SUMIFS(Avaliacoes!$N$5:$N$304,Avaliacoes!$B$5:$B$304,A68,Avaliacoes!$C$5:$C$304,"Competência")/SUMIFS(Avaliacoes!$O$5:$O$304,Avaliacoes!$B$5:$B$304,A68,Avaliacoes!$C$5:$C$304,"Competência")))))</x:f>
      </x:c>
      <x:c r="H68" s="41" t="str">
        <x:f>IF(A68="","",IF(COUNTIF($A$5:$A$104,A68)&lt;&gt;1,"REVISAR ID",IF(COUNTIFS(Avaliacoes!$B$5:$B$304,A68,Avaliacoes!$M$5:$M$304,"REVISAR")&gt;0,"REVISAR DADOS",IF(SUMIFS(Avaliacoes!$O$5:$O$304,Avaliacoes!$B$5:$B$304,A68,Avaliacoes!$C$5:$C$304,"Meta")=0,"n.a.",SUMIFS(Avaliacoes!$N$5:$N$304,Avaliacoes!$B$5:$B$304,A68,Avaliacoes!$C$5:$C$304,"Meta")/SUMIFS(Avaliacoes!$O$5:$O$304,Avaliacoes!$B$5:$B$304,A68,Avaliacoes!$C$5:$C$304,"Meta")))))</x:f>
      </x:c>
      <x:c r="I68" s="41" t="str">
        <x:f>IF(A68="","",IF(OR(COUNT(Listas!$B$6:$B$7)&lt;&gt;2,MIN(Listas!$B$6:$B$7)&lt;0,ABS(SUM(Listas!$B$6:$B$7)-1)&gt;0.000001),"REVISAR PESOS",IF(OR(AND(Listas!$B$6&gt;0,NOT(ISNUMBER(G68))),AND(Listas!$B$7&gt;0,NOT(ISNUMBER(H68)))),"AVALIAÇÃO INCOMPLETA",IF(Listas!$B$6=0,0,G68*Listas!$B$6)+IF(Listas!$B$7=0,0,H68*Listas!$B$7))))</x:f>
      </x:c>
      <x:c r="J68" s="42" t="str">
        <x:f>IF(A68="","",IF(OR(COUNT(Listas!$B$8:$B$9)&lt;&gt;2,MIN(Listas!$B$8:$B$9)&lt;1,MAX(Listas!$B$8:$B$9)&gt;5,Listas!$B$9&lt;Listas!$B$8),"REVISAR FAIXAS",IF(A68="","",IF(NOT(ISNUMBER(I68)),"REVISAR AVALIAÇÃO",IF($A68="","",IF($I68&gt;=Listas!$B$9,"ALTO DESEMPENHO",IF($I68&gt;=Listas!$B$8,"DESEMPENHO ESPERADO","DESENVOLVIMENTO NECESSÁRIO")))))))</x:f>
      </x:c>
      <x:c r="K68" s="42" t="str">
        <x:f>IF(A68="","",IF(OR(NOT(ISNUMBER(Listas!$B$10)),Listas!$B$10&lt;(-4),Listas!$B$10&gt;0),"n.a.",COUNTIFS(Avaliacoes!$B$5:$B$304,A68,Avaliacoes!$M$5:$M$304,"OK",Avaliacoes!$J$5:$J$304,"&lt;="&amp;Listas!$B$10)))</x:f>
      </x:c>
      <x:c r="L68" s="42" t="str">
        <x:f>IF(A68="","",COUNTIFS(PDI!$B$5:$B$204,A68,PDI!$N$5:$N$204,"ATRASADA")+COUNTIFS(PDI!$B$5:$B$204,A68,PDI!$N$5:$N$204,"VENCE EM BREVE")+COUNTIFS(PDI!$B$5:$B$204,A68,PDI!$N$5:$N$204,"NO PRAZO"))</x:f>
      </x:c>
      <x:c r="M68" s="42" t="str">
        <x:f>IF($A68="","",COUNTIFS(PDI!$B$5:$B$204,$A68,PDI!$N$5:$N$204,"ATRASADA"))</x:f>
      </x:c>
      <x:c r="N68" s="42" t="str">
        <x:f>IF(A68="","",IF(OR(NOT(ISNUMBER(Listas!$B$10)),Listas!$B$10&lt;(-4),Listas!$B$10&gt;0),"REVISAR GAP",IF(A68="","",IF(OR(COUNT(Listas!$B$8:$B$9)&lt;&gt;2,MIN(Listas!$B$8:$B$9)&lt;1,MAX(Listas!$B$8:$B$9)&gt;5,Listas!$B$9&lt;Listas!$B$8),"REVISAR FAIXAS",IF(A68="","",IF(NOT(ISNUMBER(I68)),"REVISAR AVALIAÇÃO",IF($A68="","",IF(AND($I68&gt;=Listas!$B$9,$K68=0),"Pronto agora",IF($I68&gt;=Listas!$B$8,"Pronto em 6 meses",IF($I68&gt;0,"Pronto em 12 meses","Reavaliar"))))))))))</x:f>
      </x:c>
      <x:c r="O68" s="42" t="str">
        <x:f>IF(A68="","",IF(OR(NOT(ISNUMBER(Listas!$B$10)),Listas!$B$10&lt;(-4),Listas!$B$10&gt;0),"REVISAR GAP",IF(A68="","",IF(OR(COUNT(Listas!$B$8:$B$9)&lt;&gt;2,MIN(Listas!$B$8:$B$9)&lt;1,MAX(Listas!$B$8:$B$9)&gt;5,Listas!$B$9&lt;Listas!$B$8),"REVISAR FAIXAS",IF(A68="","",IF(COUNTIFS(PDI!$B$5:$B$204,A68,PDI!$N$5:$N$204,"REVISAR DADOS")&gt;0,"REVISAR PDI",IF(A68="","",IF(NOT(ISNUMBER(I68)),"REVISAR AVALIAÇÃO",IF($A68="","",IF($M68&gt;0,"COBRAR PDI",IF($K68&gt;0,"PRIORIZAR GAPS",IF($I68&gt;=Listas!$B$9,"RECONHECER / SUCESSÃO",IF($I68&gt;=Listas!$B$8,"MANTER E DESENVOLVER","PDI PRIORITÁRIO")))))))))))))</x:f>
      </x:c>
      <x:c r="P68" s="1"/>
      <x:c r="Q68" s="1"/>
      <x:c r="R68" s="1"/>
      <x:c r="S68" s="1"/>
      <x:c r="T68" s="1"/>
      <x:c r="U68" s="1"/>
      <x:c r="V68" s="1"/>
      <x:c r="W68" s="1"/>
    </x:row>
    <x:row r="69">
      <x:c r="A69" s="30"/>
      <x:c r="B69" s="30"/>
      <x:c r="C69" s="30"/>
      <x:c r="D69" s="30"/>
      <x:c r="E69" s="30"/>
      <x:c r="F69" s="36"/>
      <x:c r="G69" s="41" t="str">
        <x:f>IF(A69="","",IF(COUNTIF($A$5:$A$104,A69)&lt;&gt;1,"REVISAR ID",IF(COUNTIFS(Avaliacoes!$B$5:$B$304,A69,Avaliacoes!$M$5:$M$304,"REVISAR")&gt;0,"REVISAR DADOS",IF(SUMIFS(Avaliacoes!$O$5:$O$304,Avaliacoes!$B$5:$B$304,A69,Avaliacoes!$C$5:$C$304,"Competência")=0,"n.a.",SUMIFS(Avaliacoes!$N$5:$N$304,Avaliacoes!$B$5:$B$304,A69,Avaliacoes!$C$5:$C$304,"Competência")/SUMIFS(Avaliacoes!$O$5:$O$304,Avaliacoes!$B$5:$B$304,A69,Avaliacoes!$C$5:$C$304,"Competência")))))</x:f>
      </x:c>
      <x:c r="H69" s="41" t="str">
        <x:f>IF(A69="","",IF(COUNTIF($A$5:$A$104,A69)&lt;&gt;1,"REVISAR ID",IF(COUNTIFS(Avaliacoes!$B$5:$B$304,A69,Avaliacoes!$M$5:$M$304,"REVISAR")&gt;0,"REVISAR DADOS",IF(SUMIFS(Avaliacoes!$O$5:$O$304,Avaliacoes!$B$5:$B$304,A69,Avaliacoes!$C$5:$C$304,"Meta")=0,"n.a.",SUMIFS(Avaliacoes!$N$5:$N$304,Avaliacoes!$B$5:$B$304,A69,Avaliacoes!$C$5:$C$304,"Meta")/SUMIFS(Avaliacoes!$O$5:$O$304,Avaliacoes!$B$5:$B$304,A69,Avaliacoes!$C$5:$C$304,"Meta")))))</x:f>
      </x:c>
      <x:c r="I69" s="41" t="str">
        <x:f>IF(A69="","",IF(OR(COUNT(Listas!$B$6:$B$7)&lt;&gt;2,MIN(Listas!$B$6:$B$7)&lt;0,ABS(SUM(Listas!$B$6:$B$7)-1)&gt;0.000001),"REVISAR PESOS",IF(OR(AND(Listas!$B$6&gt;0,NOT(ISNUMBER(G69))),AND(Listas!$B$7&gt;0,NOT(ISNUMBER(H69)))),"AVALIAÇÃO INCOMPLETA",IF(Listas!$B$6=0,0,G69*Listas!$B$6)+IF(Listas!$B$7=0,0,H69*Listas!$B$7))))</x:f>
      </x:c>
      <x:c r="J69" s="42" t="str">
        <x:f>IF(A69="","",IF(OR(COUNT(Listas!$B$8:$B$9)&lt;&gt;2,MIN(Listas!$B$8:$B$9)&lt;1,MAX(Listas!$B$8:$B$9)&gt;5,Listas!$B$9&lt;Listas!$B$8),"REVISAR FAIXAS",IF(A69="","",IF(NOT(ISNUMBER(I69)),"REVISAR AVALIAÇÃO",IF($A69="","",IF($I69&gt;=Listas!$B$9,"ALTO DESEMPENHO",IF($I69&gt;=Listas!$B$8,"DESEMPENHO ESPERADO","DESENVOLVIMENTO NECESSÁRIO")))))))</x:f>
      </x:c>
      <x:c r="K69" s="42" t="str">
        <x:f>IF(A69="","",IF(OR(NOT(ISNUMBER(Listas!$B$10)),Listas!$B$10&lt;(-4),Listas!$B$10&gt;0),"n.a.",COUNTIFS(Avaliacoes!$B$5:$B$304,A69,Avaliacoes!$M$5:$M$304,"OK",Avaliacoes!$J$5:$J$304,"&lt;="&amp;Listas!$B$10)))</x:f>
      </x:c>
      <x:c r="L69" s="42" t="str">
        <x:f>IF(A69="","",COUNTIFS(PDI!$B$5:$B$204,A69,PDI!$N$5:$N$204,"ATRASADA")+COUNTIFS(PDI!$B$5:$B$204,A69,PDI!$N$5:$N$204,"VENCE EM BREVE")+COUNTIFS(PDI!$B$5:$B$204,A69,PDI!$N$5:$N$204,"NO PRAZO"))</x:f>
      </x:c>
      <x:c r="M69" s="42" t="str">
        <x:f>IF($A69="","",COUNTIFS(PDI!$B$5:$B$204,$A69,PDI!$N$5:$N$204,"ATRASADA"))</x:f>
      </x:c>
      <x:c r="N69" s="42" t="str">
        <x:f>IF(A69="","",IF(OR(NOT(ISNUMBER(Listas!$B$10)),Listas!$B$10&lt;(-4),Listas!$B$10&gt;0),"REVISAR GAP",IF(A69="","",IF(OR(COUNT(Listas!$B$8:$B$9)&lt;&gt;2,MIN(Listas!$B$8:$B$9)&lt;1,MAX(Listas!$B$8:$B$9)&gt;5,Listas!$B$9&lt;Listas!$B$8),"REVISAR FAIXAS",IF(A69="","",IF(NOT(ISNUMBER(I69)),"REVISAR AVALIAÇÃO",IF($A69="","",IF(AND($I69&gt;=Listas!$B$9,$K69=0),"Pronto agora",IF($I69&gt;=Listas!$B$8,"Pronto em 6 meses",IF($I69&gt;0,"Pronto em 12 meses","Reavaliar"))))))))))</x:f>
      </x:c>
      <x:c r="O69" s="42" t="str">
        <x:f>IF(A69="","",IF(OR(NOT(ISNUMBER(Listas!$B$10)),Listas!$B$10&lt;(-4),Listas!$B$10&gt;0),"REVISAR GAP",IF(A69="","",IF(OR(COUNT(Listas!$B$8:$B$9)&lt;&gt;2,MIN(Listas!$B$8:$B$9)&lt;1,MAX(Listas!$B$8:$B$9)&gt;5,Listas!$B$9&lt;Listas!$B$8),"REVISAR FAIXAS",IF(A69="","",IF(COUNTIFS(PDI!$B$5:$B$204,A69,PDI!$N$5:$N$204,"REVISAR DADOS")&gt;0,"REVISAR PDI",IF(A69="","",IF(NOT(ISNUMBER(I69)),"REVISAR AVALIAÇÃO",IF($A69="","",IF($M69&gt;0,"COBRAR PDI",IF($K69&gt;0,"PRIORIZAR GAPS",IF($I69&gt;=Listas!$B$9,"RECONHECER / SUCESSÃO",IF($I69&gt;=Listas!$B$8,"MANTER E DESENVOLVER","PDI PRIORITÁRIO")))))))))))))</x:f>
      </x:c>
      <x:c r="P69" s="1"/>
      <x:c r="Q69" s="1"/>
      <x:c r="R69" s="1"/>
      <x:c r="S69" s="1"/>
      <x:c r="T69" s="1"/>
      <x:c r="U69" s="1"/>
      <x:c r="V69" s="1"/>
      <x:c r="W69" s="1"/>
    </x:row>
    <x:row r="70">
      <x:c r="A70" s="30"/>
      <x:c r="B70" s="30"/>
      <x:c r="C70" s="30"/>
      <x:c r="D70" s="30"/>
      <x:c r="E70" s="30"/>
      <x:c r="F70" s="36"/>
      <x:c r="G70" s="41" t="str">
        <x:f>IF(A70="","",IF(COUNTIF($A$5:$A$104,A70)&lt;&gt;1,"REVISAR ID",IF(COUNTIFS(Avaliacoes!$B$5:$B$304,A70,Avaliacoes!$M$5:$M$304,"REVISAR")&gt;0,"REVISAR DADOS",IF(SUMIFS(Avaliacoes!$O$5:$O$304,Avaliacoes!$B$5:$B$304,A70,Avaliacoes!$C$5:$C$304,"Competência")=0,"n.a.",SUMIFS(Avaliacoes!$N$5:$N$304,Avaliacoes!$B$5:$B$304,A70,Avaliacoes!$C$5:$C$304,"Competência")/SUMIFS(Avaliacoes!$O$5:$O$304,Avaliacoes!$B$5:$B$304,A70,Avaliacoes!$C$5:$C$304,"Competência")))))</x:f>
      </x:c>
      <x:c r="H70" s="41" t="str">
        <x:f>IF(A70="","",IF(COUNTIF($A$5:$A$104,A70)&lt;&gt;1,"REVISAR ID",IF(COUNTIFS(Avaliacoes!$B$5:$B$304,A70,Avaliacoes!$M$5:$M$304,"REVISAR")&gt;0,"REVISAR DADOS",IF(SUMIFS(Avaliacoes!$O$5:$O$304,Avaliacoes!$B$5:$B$304,A70,Avaliacoes!$C$5:$C$304,"Meta")=0,"n.a.",SUMIFS(Avaliacoes!$N$5:$N$304,Avaliacoes!$B$5:$B$304,A70,Avaliacoes!$C$5:$C$304,"Meta")/SUMIFS(Avaliacoes!$O$5:$O$304,Avaliacoes!$B$5:$B$304,A70,Avaliacoes!$C$5:$C$304,"Meta")))))</x:f>
      </x:c>
      <x:c r="I70" s="41" t="str">
        <x:f>IF(A70="","",IF(OR(COUNT(Listas!$B$6:$B$7)&lt;&gt;2,MIN(Listas!$B$6:$B$7)&lt;0,ABS(SUM(Listas!$B$6:$B$7)-1)&gt;0.000001),"REVISAR PESOS",IF(OR(AND(Listas!$B$6&gt;0,NOT(ISNUMBER(G70))),AND(Listas!$B$7&gt;0,NOT(ISNUMBER(H70)))),"AVALIAÇÃO INCOMPLETA",IF(Listas!$B$6=0,0,G70*Listas!$B$6)+IF(Listas!$B$7=0,0,H70*Listas!$B$7))))</x:f>
      </x:c>
      <x:c r="J70" s="42" t="str">
        <x:f>IF(A70="","",IF(OR(COUNT(Listas!$B$8:$B$9)&lt;&gt;2,MIN(Listas!$B$8:$B$9)&lt;1,MAX(Listas!$B$8:$B$9)&gt;5,Listas!$B$9&lt;Listas!$B$8),"REVISAR FAIXAS",IF(A70="","",IF(NOT(ISNUMBER(I70)),"REVISAR AVALIAÇÃO",IF($A70="","",IF($I70&gt;=Listas!$B$9,"ALTO DESEMPENHO",IF($I70&gt;=Listas!$B$8,"DESEMPENHO ESPERADO","DESENVOLVIMENTO NECESSÁRIO")))))))</x:f>
      </x:c>
      <x:c r="K70" s="42" t="str">
        <x:f>IF(A70="","",IF(OR(NOT(ISNUMBER(Listas!$B$10)),Listas!$B$10&lt;(-4),Listas!$B$10&gt;0),"n.a.",COUNTIFS(Avaliacoes!$B$5:$B$304,A70,Avaliacoes!$M$5:$M$304,"OK",Avaliacoes!$J$5:$J$304,"&lt;="&amp;Listas!$B$10)))</x:f>
      </x:c>
      <x:c r="L70" s="42" t="str">
        <x:f>IF(A70="","",COUNTIFS(PDI!$B$5:$B$204,A70,PDI!$N$5:$N$204,"ATRASADA")+COUNTIFS(PDI!$B$5:$B$204,A70,PDI!$N$5:$N$204,"VENCE EM BREVE")+COUNTIFS(PDI!$B$5:$B$204,A70,PDI!$N$5:$N$204,"NO PRAZO"))</x:f>
      </x:c>
      <x:c r="M70" s="42" t="str">
        <x:f>IF($A70="","",COUNTIFS(PDI!$B$5:$B$204,$A70,PDI!$N$5:$N$204,"ATRASADA"))</x:f>
      </x:c>
      <x:c r="N70" s="42" t="str">
        <x:f>IF(A70="","",IF(OR(NOT(ISNUMBER(Listas!$B$10)),Listas!$B$10&lt;(-4),Listas!$B$10&gt;0),"REVISAR GAP",IF(A70="","",IF(OR(COUNT(Listas!$B$8:$B$9)&lt;&gt;2,MIN(Listas!$B$8:$B$9)&lt;1,MAX(Listas!$B$8:$B$9)&gt;5,Listas!$B$9&lt;Listas!$B$8),"REVISAR FAIXAS",IF(A70="","",IF(NOT(ISNUMBER(I70)),"REVISAR AVALIAÇÃO",IF($A70="","",IF(AND($I70&gt;=Listas!$B$9,$K70=0),"Pronto agora",IF($I70&gt;=Listas!$B$8,"Pronto em 6 meses",IF($I70&gt;0,"Pronto em 12 meses","Reavaliar"))))))))))</x:f>
      </x:c>
      <x:c r="O70" s="42" t="str">
        <x:f>IF(A70="","",IF(OR(NOT(ISNUMBER(Listas!$B$10)),Listas!$B$10&lt;(-4),Listas!$B$10&gt;0),"REVISAR GAP",IF(A70="","",IF(OR(COUNT(Listas!$B$8:$B$9)&lt;&gt;2,MIN(Listas!$B$8:$B$9)&lt;1,MAX(Listas!$B$8:$B$9)&gt;5,Listas!$B$9&lt;Listas!$B$8),"REVISAR FAIXAS",IF(A70="","",IF(COUNTIFS(PDI!$B$5:$B$204,A70,PDI!$N$5:$N$204,"REVISAR DADOS")&gt;0,"REVISAR PDI",IF(A70="","",IF(NOT(ISNUMBER(I70)),"REVISAR AVALIAÇÃO",IF($A70="","",IF($M70&gt;0,"COBRAR PDI",IF($K70&gt;0,"PRIORIZAR GAPS",IF($I70&gt;=Listas!$B$9,"RECONHECER / SUCESSÃO",IF($I70&gt;=Listas!$B$8,"MANTER E DESENVOLVER","PDI PRIORITÁRIO")))))))))))))</x:f>
      </x:c>
      <x:c r="P70" s="1"/>
      <x:c r="Q70" s="1"/>
      <x:c r="R70" s="1"/>
      <x:c r="S70" s="1"/>
      <x:c r="T70" s="1"/>
      <x:c r="U70" s="1"/>
      <x:c r="V70" s="1"/>
      <x:c r="W70" s="1"/>
    </x:row>
    <x:row r="71">
      <x:c r="A71" s="30"/>
      <x:c r="B71" s="30"/>
      <x:c r="C71" s="30"/>
      <x:c r="D71" s="30"/>
      <x:c r="E71" s="30"/>
      <x:c r="F71" s="36"/>
      <x:c r="G71" s="41" t="str">
        <x:f>IF(A71="","",IF(COUNTIF($A$5:$A$104,A71)&lt;&gt;1,"REVISAR ID",IF(COUNTIFS(Avaliacoes!$B$5:$B$304,A71,Avaliacoes!$M$5:$M$304,"REVISAR")&gt;0,"REVISAR DADOS",IF(SUMIFS(Avaliacoes!$O$5:$O$304,Avaliacoes!$B$5:$B$304,A71,Avaliacoes!$C$5:$C$304,"Competência")=0,"n.a.",SUMIFS(Avaliacoes!$N$5:$N$304,Avaliacoes!$B$5:$B$304,A71,Avaliacoes!$C$5:$C$304,"Competência")/SUMIFS(Avaliacoes!$O$5:$O$304,Avaliacoes!$B$5:$B$304,A71,Avaliacoes!$C$5:$C$304,"Competência")))))</x:f>
      </x:c>
      <x:c r="H71" s="41" t="str">
        <x:f>IF(A71="","",IF(COUNTIF($A$5:$A$104,A71)&lt;&gt;1,"REVISAR ID",IF(COUNTIFS(Avaliacoes!$B$5:$B$304,A71,Avaliacoes!$M$5:$M$304,"REVISAR")&gt;0,"REVISAR DADOS",IF(SUMIFS(Avaliacoes!$O$5:$O$304,Avaliacoes!$B$5:$B$304,A71,Avaliacoes!$C$5:$C$304,"Meta")=0,"n.a.",SUMIFS(Avaliacoes!$N$5:$N$304,Avaliacoes!$B$5:$B$304,A71,Avaliacoes!$C$5:$C$304,"Meta")/SUMIFS(Avaliacoes!$O$5:$O$304,Avaliacoes!$B$5:$B$304,A71,Avaliacoes!$C$5:$C$304,"Meta")))))</x:f>
      </x:c>
      <x:c r="I71" s="41" t="str">
        <x:f>IF(A71="","",IF(OR(COUNT(Listas!$B$6:$B$7)&lt;&gt;2,MIN(Listas!$B$6:$B$7)&lt;0,ABS(SUM(Listas!$B$6:$B$7)-1)&gt;0.000001),"REVISAR PESOS",IF(OR(AND(Listas!$B$6&gt;0,NOT(ISNUMBER(G71))),AND(Listas!$B$7&gt;0,NOT(ISNUMBER(H71)))),"AVALIAÇÃO INCOMPLETA",IF(Listas!$B$6=0,0,G71*Listas!$B$6)+IF(Listas!$B$7=0,0,H71*Listas!$B$7))))</x:f>
      </x:c>
      <x:c r="J71" s="42" t="str">
        <x:f>IF(A71="","",IF(OR(COUNT(Listas!$B$8:$B$9)&lt;&gt;2,MIN(Listas!$B$8:$B$9)&lt;1,MAX(Listas!$B$8:$B$9)&gt;5,Listas!$B$9&lt;Listas!$B$8),"REVISAR FAIXAS",IF(A71="","",IF(NOT(ISNUMBER(I71)),"REVISAR AVALIAÇÃO",IF($A71="","",IF($I71&gt;=Listas!$B$9,"ALTO DESEMPENHO",IF($I71&gt;=Listas!$B$8,"DESEMPENHO ESPERADO","DESENVOLVIMENTO NECESSÁRIO")))))))</x:f>
      </x:c>
      <x:c r="K71" s="42" t="str">
        <x:f>IF(A71="","",IF(OR(NOT(ISNUMBER(Listas!$B$10)),Listas!$B$10&lt;(-4),Listas!$B$10&gt;0),"n.a.",COUNTIFS(Avaliacoes!$B$5:$B$304,A71,Avaliacoes!$M$5:$M$304,"OK",Avaliacoes!$J$5:$J$304,"&lt;="&amp;Listas!$B$10)))</x:f>
      </x:c>
      <x:c r="L71" s="42" t="str">
        <x:f>IF(A71="","",COUNTIFS(PDI!$B$5:$B$204,A71,PDI!$N$5:$N$204,"ATRASADA")+COUNTIFS(PDI!$B$5:$B$204,A71,PDI!$N$5:$N$204,"VENCE EM BREVE")+COUNTIFS(PDI!$B$5:$B$204,A71,PDI!$N$5:$N$204,"NO PRAZO"))</x:f>
      </x:c>
      <x:c r="M71" s="42" t="str">
        <x:f>IF($A71="","",COUNTIFS(PDI!$B$5:$B$204,$A71,PDI!$N$5:$N$204,"ATRASADA"))</x:f>
      </x:c>
      <x:c r="N71" s="42" t="str">
        <x:f>IF(A71="","",IF(OR(NOT(ISNUMBER(Listas!$B$10)),Listas!$B$10&lt;(-4),Listas!$B$10&gt;0),"REVISAR GAP",IF(A71="","",IF(OR(COUNT(Listas!$B$8:$B$9)&lt;&gt;2,MIN(Listas!$B$8:$B$9)&lt;1,MAX(Listas!$B$8:$B$9)&gt;5,Listas!$B$9&lt;Listas!$B$8),"REVISAR FAIXAS",IF(A71="","",IF(NOT(ISNUMBER(I71)),"REVISAR AVALIAÇÃO",IF($A71="","",IF(AND($I71&gt;=Listas!$B$9,$K71=0),"Pronto agora",IF($I71&gt;=Listas!$B$8,"Pronto em 6 meses",IF($I71&gt;0,"Pronto em 12 meses","Reavaliar"))))))))))</x:f>
      </x:c>
      <x:c r="O71" s="42" t="str">
        <x:f>IF(A71="","",IF(OR(NOT(ISNUMBER(Listas!$B$10)),Listas!$B$10&lt;(-4),Listas!$B$10&gt;0),"REVISAR GAP",IF(A71="","",IF(OR(COUNT(Listas!$B$8:$B$9)&lt;&gt;2,MIN(Listas!$B$8:$B$9)&lt;1,MAX(Listas!$B$8:$B$9)&gt;5,Listas!$B$9&lt;Listas!$B$8),"REVISAR FAIXAS",IF(A71="","",IF(COUNTIFS(PDI!$B$5:$B$204,A71,PDI!$N$5:$N$204,"REVISAR DADOS")&gt;0,"REVISAR PDI",IF(A71="","",IF(NOT(ISNUMBER(I71)),"REVISAR AVALIAÇÃO",IF($A71="","",IF($M71&gt;0,"COBRAR PDI",IF($K71&gt;0,"PRIORIZAR GAPS",IF($I71&gt;=Listas!$B$9,"RECONHECER / SUCESSÃO",IF($I71&gt;=Listas!$B$8,"MANTER E DESENVOLVER","PDI PRIORITÁRIO")))))))))))))</x:f>
      </x:c>
      <x:c r="P71" s="1"/>
      <x:c r="Q71" s="1"/>
      <x:c r="R71" s="1"/>
      <x:c r="S71" s="1"/>
      <x:c r="T71" s="1"/>
      <x:c r="U71" s="1"/>
      <x:c r="V71" s="1"/>
      <x:c r="W71" s="1"/>
    </x:row>
    <x:row r="72">
      <x:c r="A72" s="30"/>
      <x:c r="B72" s="30"/>
      <x:c r="C72" s="30"/>
      <x:c r="D72" s="30"/>
      <x:c r="E72" s="30"/>
      <x:c r="F72" s="36"/>
      <x:c r="G72" s="41" t="str">
        <x:f>IF(A72="","",IF(COUNTIF($A$5:$A$104,A72)&lt;&gt;1,"REVISAR ID",IF(COUNTIFS(Avaliacoes!$B$5:$B$304,A72,Avaliacoes!$M$5:$M$304,"REVISAR")&gt;0,"REVISAR DADOS",IF(SUMIFS(Avaliacoes!$O$5:$O$304,Avaliacoes!$B$5:$B$304,A72,Avaliacoes!$C$5:$C$304,"Competência")=0,"n.a.",SUMIFS(Avaliacoes!$N$5:$N$304,Avaliacoes!$B$5:$B$304,A72,Avaliacoes!$C$5:$C$304,"Competência")/SUMIFS(Avaliacoes!$O$5:$O$304,Avaliacoes!$B$5:$B$304,A72,Avaliacoes!$C$5:$C$304,"Competência")))))</x:f>
      </x:c>
      <x:c r="H72" s="41" t="str">
        <x:f>IF(A72="","",IF(COUNTIF($A$5:$A$104,A72)&lt;&gt;1,"REVISAR ID",IF(COUNTIFS(Avaliacoes!$B$5:$B$304,A72,Avaliacoes!$M$5:$M$304,"REVISAR")&gt;0,"REVISAR DADOS",IF(SUMIFS(Avaliacoes!$O$5:$O$304,Avaliacoes!$B$5:$B$304,A72,Avaliacoes!$C$5:$C$304,"Meta")=0,"n.a.",SUMIFS(Avaliacoes!$N$5:$N$304,Avaliacoes!$B$5:$B$304,A72,Avaliacoes!$C$5:$C$304,"Meta")/SUMIFS(Avaliacoes!$O$5:$O$304,Avaliacoes!$B$5:$B$304,A72,Avaliacoes!$C$5:$C$304,"Meta")))))</x:f>
      </x:c>
      <x:c r="I72" s="41" t="str">
        <x:f>IF(A72="","",IF(OR(COUNT(Listas!$B$6:$B$7)&lt;&gt;2,MIN(Listas!$B$6:$B$7)&lt;0,ABS(SUM(Listas!$B$6:$B$7)-1)&gt;0.000001),"REVISAR PESOS",IF(OR(AND(Listas!$B$6&gt;0,NOT(ISNUMBER(G72))),AND(Listas!$B$7&gt;0,NOT(ISNUMBER(H72)))),"AVALIAÇÃO INCOMPLETA",IF(Listas!$B$6=0,0,G72*Listas!$B$6)+IF(Listas!$B$7=0,0,H72*Listas!$B$7))))</x:f>
      </x:c>
      <x:c r="J72" s="42" t="str">
        <x:f>IF(A72="","",IF(OR(COUNT(Listas!$B$8:$B$9)&lt;&gt;2,MIN(Listas!$B$8:$B$9)&lt;1,MAX(Listas!$B$8:$B$9)&gt;5,Listas!$B$9&lt;Listas!$B$8),"REVISAR FAIXAS",IF(A72="","",IF(NOT(ISNUMBER(I72)),"REVISAR AVALIAÇÃO",IF($A72="","",IF($I72&gt;=Listas!$B$9,"ALTO DESEMPENHO",IF($I72&gt;=Listas!$B$8,"DESEMPENHO ESPERADO","DESENVOLVIMENTO NECESSÁRIO")))))))</x:f>
      </x:c>
      <x:c r="K72" s="42" t="str">
        <x:f>IF(A72="","",IF(OR(NOT(ISNUMBER(Listas!$B$10)),Listas!$B$10&lt;(-4),Listas!$B$10&gt;0),"n.a.",COUNTIFS(Avaliacoes!$B$5:$B$304,A72,Avaliacoes!$M$5:$M$304,"OK",Avaliacoes!$J$5:$J$304,"&lt;="&amp;Listas!$B$10)))</x:f>
      </x:c>
      <x:c r="L72" s="42" t="str">
        <x:f>IF(A72="","",COUNTIFS(PDI!$B$5:$B$204,A72,PDI!$N$5:$N$204,"ATRASADA")+COUNTIFS(PDI!$B$5:$B$204,A72,PDI!$N$5:$N$204,"VENCE EM BREVE")+COUNTIFS(PDI!$B$5:$B$204,A72,PDI!$N$5:$N$204,"NO PRAZO"))</x:f>
      </x:c>
      <x:c r="M72" s="42" t="str">
        <x:f>IF($A72="","",COUNTIFS(PDI!$B$5:$B$204,$A72,PDI!$N$5:$N$204,"ATRASADA"))</x:f>
      </x:c>
      <x:c r="N72" s="42" t="str">
        <x:f>IF(A72="","",IF(OR(NOT(ISNUMBER(Listas!$B$10)),Listas!$B$10&lt;(-4),Listas!$B$10&gt;0),"REVISAR GAP",IF(A72="","",IF(OR(COUNT(Listas!$B$8:$B$9)&lt;&gt;2,MIN(Listas!$B$8:$B$9)&lt;1,MAX(Listas!$B$8:$B$9)&gt;5,Listas!$B$9&lt;Listas!$B$8),"REVISAR FAIXAS",IF(A72="","",IF(NOT(ISNUMBER(I72)),"REVISAR AVALIAÇÃO",IF($A72="","",IF(AND($I72&gt;=Listas!$B$9,$K72=0),"Pronto agora",IF($I72&gt;=Listas!$B$8,"Pronto em 6 meses",IF($I72&gt;0,"Pronto em 12 meses","Reavaliar"))))))))))</x:f>
      </x:c>
      <x:c r="O72" s="42" t="str">
        <x:f>IF(A72="","",IF(OR(NOT(ISNUMBER(Listas!$B$10)),Listas!$B$10&lt;(-4),Listas!$B$10&gt;0),"REVISAR GAP",IF(A72="","",IF(OR(COUNT(Listas!$B$8:$B$9)&lt;&gt;2,MIN(Listas!$B$8:$B$9)&lt;1,MAX(Listas!$B$8:$B$9)&gt;5,Listas!$B$9&lt;Listas!$B$8),"REVISAR FAIXAS",IF(A72="","",IF(COUNTIFS(PDI!$B$5:$B$204,A72,PDI!$N$5:$N$204,"REVISAR DADOS")&gt;0,"REVISAR PDI",IF(A72="","",IF(NOT(ISNUMBER(I72)),"REVISAR AVALIAÇÃO",IF($A72="","",IF($M72&gt;0,"COBRAR PDI",IF($K72&gt;0,"PRIORIZAR GAPS",IF($I72&gt;=Listas!$B$9,"RECONHECER / SUCESSÃO",IF($I72&gt;=Listas!$B$8,"MANTER E DESENVOLVER","PDI PRIORITÁRIO")))))))))))))</x:f>
      </x:c>
      <x:c r="P72" s="1"/>
      <x:c r="Q72" s="1"/>
      <x:c r="R72" s="1"/>
      <x:c r="S72" s="1"/>
      <x:c r="T72" s="1"/>
      <x:c r="U72" s="1"/>
      <x:c r="V72" s="1"/>
      <x:c r="W72" s="1"/>
    </x:row>
    <x:row r="73">
      <x:c r="A73" s="30"/>
      <x:c r="B73" s="30"/>
      <x:c r="C73" s="30"/>
      <x:c r="D73" s="30"/>
      <x:c r="E73" s="30"/>
      <x:c r="F73" s="36"/>
      <x:c r="G73" s="41" t="str">
        <x:f>IF(A73="","",IF(COUNTIF($A$5:$A$104,A73)&lt;&gt;1,"REVISAR ID",IF(COUNTIFS(Avaliacoes!$B$5:$B$304,A73,Avaliacoes!$M$5:$M$304,"REVISAR")&gt;0,"REVISAR DADOS",IF(SUMIFS(Avaliacoes!$O$5:$O$304,Avaliacoes!$B$5:$B$304,A73,Avaliacoes!$C$5:$C$304,"Competência")=0,"n.a.",SUMIFS(Avaliacoes!$N$5:$N$304,Avaliacoes!$B$5:$B$304,A73,Avaliacoes!$C$5:$C$304,"Competência")/SUMIFS(Avaliacoes!$O$5:$O$304,Avaliacoes!$B$5:$B$304,A73,Avaliacoes!$C$5:$C$304,"Competência")))))</x:f>
      </x:c>
      <x:c r="H73" s="41" t="str">
        <x:f>IF(A73="","",IF(COUNTIF($A$5:$A$104,A73)&lt;&gt;1,"REVISAR ID",IF(COUNTIFS(Avaliacoes!$B$5:$B$304,A73,Avaliacoes!$M$5:$M$304,"REVISAR")&gt;0,"REVISAR DADOS",IF(SUMIFS(Avaliacoes!$O$5:$O$304,Avaliacoes!$B$5:$B$304,A73,Avaliacoes!$C$5:$C$304,"Meta")=0,"n.a.",SUMIFS(Avaliacoes!$N$5:$N$304,Avaliacoes!$B$5:$B$304,A73,Avaliacoes!$C$5:$C$304,"Meta")/SUMIFS(Avaliacoes!$O$5:$O$304,Avaliacoes!$B$5:$B$304,A73,Avaliacoes!$C$5:$C$304,"Meta")))))</x:f>
      </x:c>
      <x:c r="I73" s="41" t="str">
        <x:f>IF(A73="","",IF(OR(COUNT(Listas!$B$6:$B$7)&lt;&gt;2,MIN(Listas!$B$6:$B$7)&lt;0,ABS(SUM(Listas!$B$6:$B$7)-1)&gt;0.000001),"REVISAR PESOS",IF(OR(AND(Listas!$B$6&gt;0,NOT(ISNUMBER(G73))),AND(Listas!$B$7&gt;0,NOT(ISNUMBER(H73)))),"AVALIAÇÃO INCOMPLETA",IF(Listas!$B$6=0,0,G73*Listas!$B$6)+IF(Listas!$B$7=0,0,H73*Listas!$B$7))))</x:f>
      </x:c>
      <x:c r="J73" s="42" t="str">
        <x:f>IF(A73="","",IF(OR(COUNT(Listas!$B$8:$B$9)&lt;&gt;2,MIN(Listas!$B$8:$B$9)&lt;1,MAX(Listas!$B$8:$B$9)&gt;5,Listas!$B$9&lt;Listas!$B$8),"REVISAR FAIXAS",IF(A73="","",IF(NOT(ISNUMBER(I73)),"REVISAR AVALIAÇÃO",IF($A73="","",IF($I73&gt;=Listas!$B$9,"ALTO DESEMPENHO",IF($I73&gt;=Listas!$B$8,"DESEMPENHO ESPERADO","DESENVOLVIMENTO NECESSÁRIO")))))))</x:f>
      </x:c>
      <x:c r="K73" s="42" t="str">
        <x:f>IF(A73="","",IF(OR(NOT(ISNUMBER(Listas!$B$10)),Listas!$B$10&lt;(-4),Listas!$B$10&gt;0),"n.a.",COUNTIFS(Avaliacoes!$B$5:$B$304,A73,Avaliacoes!$M$5:$M$304,"OK",Avaliacoes!$J$5:$J$304,"&lt;="&amp;Listas!$B$10)))</x:f>
      </x:c>
      <x:c r="L73" s="42" t="str">
        <x:f>IF(A73="","",COUNTIFS(PDI!$B$5:$B$204,A73,PDI!$N$5:$N$204,"ATRASADA")+COUNTIFS(PDI!$B$5:$B$204,A73,PDI!$N$5:$N$204,"VENCE EM BREVE")+COUNTIFS(PDI!$B$5:$B$204,A73,PDI!$N$5:$N$204,"NO PRAZO"))</x:f>
      </x:c>
      <x:c r="M73" s="42" t="str">
        <x:f>IF($A73="","",COUNTIFS(PDI!$B$5:$B$204,$A73,PDI!$N$5:$N$204,"ATRASADA"))</x:f>
      </x:c>
      <x:c r="N73" s="42" t="str">
        <x:f>IF(A73="","",IF(OR(NOT(ISNUMBER(Listas!$B$10)),Listas!$B$10&lt;(-4),Listas!$B$10&gt;0),"REVISAR GAP",IF(A73="","",IF(OR(COUNT(Listas!$B$8:$B$9)&lt;&gt;2,MIN(Listas!$B$8:$B$9)&lt;1,MAX(Listas!$B$8:$B$9)&gt;5,Listas!$B$9&lt;Listas!$B$8),"REVISAR FAIXAS",IF(A73="","",IF(NOT(ISNUMBER(I73)),"REVISAR AVALIAÇÃO",IF($A73="","",IF(AND($I73&gt;=Listas!$B$9,$K73=0),"Pronto agora",IF($I73&gt;=Listas!$B$8,"Pronto em 6 meses",IF($I73&gt;0,"Pronto em 12 meses","Reavaliar"))))))))))</x:f>
      </x:c>
      <x:c r="O73" s="42" t="str">
        <x:f>IF(A73="","",IF(OR(NOT(ISNUMBER(Listas!$B$10)),Listas!$B$10&lt;(-4),Listas!$B$10&gt;0),"REVISAR GAP",IF(A73="","",IF(OR(COUNT(Listas!$B$8:$B$9)&lt;&gt;2,MIN(Listas!$B$8:$B$9)&lt;1,MAX(Listas!$B$8:$B$9)&gt;5,Listas!$B$9&lt;Listas!$B$8),"REVISAR FAIXAS",IF(A73="","",IF(COUNTIFS(PDI!$B$5:$B$204,A73,PDI!$N$5:$N$204,"REVISAR DADOS")&gt;0,"REVISAR PDI",IF(A73="","",IF(NOT(ISNUMBER(I73)),"REVISAR AVALIAÇÃO",IF($A73="","",IF($M73&gt;0,"COBRAR PDI",IF($K73&gt;0,"PRIORIZAR GAPS",IF($I73&gt;=Listas!$B$9,"RECONHECER / SUCESSÃO",IF($I73&gt;=Listas!$B$8,"MANTER E DESENVOLVER","PDI PRIORITÁRIO")))))))))))))</x:f>
      </x:c>
      <x:c r="P73" s="1"/>
      <x:c r="Q73" s="1"/>
      <x:c r="R73" s="1"/>
      <x:c r="S73" s="1"/>
      <x:c r="T73" s="1"/>
      <x:c r="U73" s="1"/>
      <x:c r="V73" s="1"/>
      <x:c r="W73" s="1"/>
    </x:row>
    <x:row r="74">
      <x:c r="A74" s="30"/>
      <x:c r="B74" s="30"/>
      <x:c r="C74" s="30"/>
      <x:c r="D74" s="30"/>
      <x:c r="E74" s="30"/>
      <x:c r="F74" s="36"/>
      <x:c r="G74" s="41" t="str">
        <x:f>IF(A74="","",IF(COUNTIF($A$5:$A$104,A74)&lt;&gt;1,"REVISAR ID",IF(COUNTIFS(Avaliacoes!$B$5:$B$304,A74,Avaliacoes!$M$5:$M$304,"REVISAR")&gt;0,"REVISAR DADOS",IF(SUMIFS(Avaliacoes!$O$5:$O$304,Avaliacoes!$B$5:$B$304,A74,Avaliacoes!$C$5:$C$304,"Competência")=0,"n.a.",SUMIFS(Avaliacoes!$N$5:$N$304,Avaliacoes!$B$5:$B$304,A74,Avaliacoes!$C$5:$C$304,"Competência")/SUMIFS(Avaliacoes!$O$5:$O$304,Avaliacoes!$B$5:$B$304,A74,Avaliacoes!$C$5:$C$304,"Competência")))))</x:f>
      </x:c>
      <x:c r="H74" s="41" t="str">
        <x:f>IF(A74="","",IF(COUNTIF($A$5:$A$104,A74)&lt;&gt;1,"REVISAR ID",IF(COUNTIFS(Avaliacoes!$B$5:$B$304,A74,Avaliacoes!$M$5:$M$304,"REVISAR")&gt;0,"REVISAR DADOS",IF(SUMIFS(Avaliacoes!$O$5:$O$304,Avaliacoes!$B$5:$B$304,A74,Avaliacoes!$C$5:$C$304,"Meta")=0,"n.a.",SUMIFS(Avaliacoes!$N$5:$N$304,Avaliacoes!$B$5:$B$304,A74,Avaliacoes!$C$5:$C$304,"Meta")/SUMIFS(Avaliacoes!$O$5:$O$304,Avaliacoes!$B$5:$B$304,A74,Avaliacoes!$C$5:$C$304,"Meta")))))</x:f>
      </x:c>
      <x:c r="I74" s="41" t="str">
        <x:f>IF(A74="","",IF(OR(COUNT(Listas!$B$6:$B$7)&lt;&gt;2,MIN(Listas!$B$6:$B$7)&lt;0,ABS(SUM(Listas!$B$6:$B$7)-1)&gt;0.000001),"REVISAR PESOS",IF(OR(AND(Listas!$B$6&gt;0,NOT(ISNUMBER(G74))),AND(Listas!$B$7&gt;0,NOT(ISNUMBER(H74)))),"AVALIAÇÃO INCOMPLETA",IF(Listas!$B$6=0,0,G74*Listas!$B$6)+IF(Listas!$B$7=0,0,H74*Listas!$B$7))))</x:f>
      </x:c>
      <x:c r="J74" s="42" t="str">
        <x:f>IF(A74="","",IF(OR(COUNT(Listas!$B$8:$B$9)&lt;&gt;2,MIN(Listas!$B$8:$B$9)&lt;1,MAX(Listas!$B$8:$B$9)&gt;5,Listas!$B$9&lt;Listas!$B$8),"REVISAR FAIXAS",IF(A74="","",IF(NOT(ISNUMBER(I74)),"REVISAR AVALIAÇÃO",IF($A74="","",IF($I74&gt;=Listas!$B$9,"ALTO DESEMPENHO",IF($I74&gt;=Listas!$B$8,"DESEMPENHO ESPERADO","DESENVOLVIMENTO NECESSÁRIO")))))))</x:f>
      </x:c>
      <x:c r="K74" s="42" t="str">
        <x:f>IF(A74="","",IF(OR(NOT(ISNUMBER(Listas!$B$10)),Listas!$B$10&lt;(-4),Listas!$B$10&gt;0),"n.a.",COUNTIFS(Avaliacoes!$B$5:$B$304,A74,Avaliacoes!$M$5:$M$304,"OK",Avaliacoes!$J$5:$J$304,"&lt;="&amp;Listas!$B$10)))</x:f>
      </x:c>
      <x:c r="L74" s="42" t="str">
        <x:f>IF(A74="","",COUNTIFS(PDI!$B$5:$B$204,A74,PDI!$N$5:$N$204,"ATRASADA")+COUNTIFS(PDI!$B$5:$B$204,A74,PDI!$N$5:$N$204,"VENCE EM BREVE")+COUNTIFS(PDI!$B$5:$B$204,A74,PDI!$N$5:$N$204,"NO PRAZO"))</x:f>
      </x:c>
      <x:c r="M74" s="42" t="str">
        <x:f>IF($A74="","",COUNTIFS(PDI!$B$5:$B$204,$A74,PDI!$N$5:$N$204,"ATRASADA"))</x:f>
      </x:c>
      <x:c r="N74" s="42" t="str">
        <x:f>IF(A74="","",IF(OR(NOT(ISNUMBER(Listas!$B$10)),Listas!$B$10&lt;(-4),Listas!$B$10&gt;0),"REVISAR GAP",IF(A74="","",IF(OR(COUNT(Listas!$B$8:$B$9)&lt;&gt;2,MIN(Listas!$B$8:$B$9)&lt;1,MAX(Listas!$B$8:$B$9)&gt;5,Listas!$B$9&lt;Listas!$B$8),"REVISAR FAIXAS",IF(A74="","",IF(NOT(ISNUMBER(I74)),"REVISAR AVALIAÇÃO",IF($A74="","",IF(AND($I74&gt;=Listas!$B$9,$K74=0),"Pronto agora",IF($I74&gt;=Listas!$B$8,"Pronto em 6 meses",IF($I74&gt;0,"Pronto em 12 meses","Reavaliar"))))))))))</x:f>
      </x:c>
      <x:c r="O74" s="42" t="str">
        <x:f>IF(A74="","",IF(OR(NOT(ISNUMBER(Listas!$B$10)),Listas!$B$10&lt;(-4),Listas!$B$10&gt;0),"REVISAR GAP",IF(A74="","",IF(OR(COUNT(Listas!$B$8:$B$9)&lt;&gt;2,MIN(Listas!$B$8:$B$9)&lt;1,MAX(Listas!$B$8:$B$9)&gt;5,Listas!$B$9&lt;Listas!$B$8),"REVISAR FAIXAS",IF(A74="","",IF(COUNTIFS(PDI!$B$5:$B$204,A74,PDI!$N$5:$N$204,"REVISAR DADOS")&gt;0,"REVISAR PDI",IF(A74="","",IF(NOT(ISNUMBER(I74)),"REVISAR AVALIAÇÃO",IF($A74="","",IF($M74&gt;0,"COBRAR PDI",IF($K74&gt;0,"PRIORIZAR GAPS",IF($I74&gt;=Listas!$B$9,"RECONHECER / SUCESSÃO",IF($I74&gt;=Listas!$B$8,"MANTER E DESENVOLVER","PDI PRIORITÁRIO")))))))))))))</x:f>
      </x:c>
      <x:c r="P74" s="1"/>
      <x:c r="Q74" s="1"/>
      <x:c r="R74" s="1"/>
      <x:c r="S74" s="1"/>
      <x:c r="T74" s="1"/>
      <x:c r="U74" s="1"/>
      <x:c r="V74" s="1"/>
      <x:c r="W74" s="1"/>
    </x:row>
    <x:row r="75">
      <x:c r="A75" s="30"/>
      <x:c r="B75" s="30"/>
      <x:c r="C75" s="30"/>
      <x:c r="D75" s="30"/>
      <x:c r="E75" s="30"/>
      <x:c r="F75" s="36"/>
      <x:c r="G75" s="41" t="str">
        <x:f>IF(A75="","",IF(COUNTIF($A$5:$A$104,A75)&lt;&gt;1,"REVISAR ID",IF(COUNTIFS(Avaliacoes!$B$5:$B$304,A75,Avaliacoes!$M$5:$M$304,"REVISAR")&gt;0,"REVISAR DADOS",IF(SUMIFS(Avaliacoes!$O$5:$O$304,Avaliacoes!$B$5:$B$304,A75,Avaliacoes!$C$5:$C$304,"Competência")=0,"n.a.",SUMIFS(Avaliacoes!$N$5:$N$304,Avaliacoes!$B$5:$B$304,A75,Avaliacoes!$C$5:$C$304,"Competência")/SUMIFS(Avaliacoes!$O$5:$O$304,Avaliacoes!$B$5:$B$304,A75,Avaliacoes!$C$5:$C$304,"Competência")))))</x:f>
      </x:c>
      <x:c r="H75" s="41" t="str">
        <x:f>IF(A75="","",IF(COUNTIF($A$5:$A$104,A75)&lt;&gt;1,"REVISAR ID",IF(COUNTIFS(Avaliacoes!$B$5:$B$304,A75,Avaliacoes!$M$5:$M$304,"REVISAR")&gt;0,"REVISAR DADOS",IF(SUMIFS(Avaliacoes!$O$5:$O$304,Avaliacoes!$B$5:$B$304,A75,Avaliacoes!$C$5:$C$304,"Meta")=0,"n.a.",SUMIFS(Avaliacoes!$N$5:$N$304,Avaliacoes!$B$5:$B$304,A75,Avaliacoes!$C$5:$C$304,"Meta")/SUMIFS(Avaliacoes!$O$5:$O$304,Avaliacoes!$B$5:$B$304,A75,Avaliacoes!$C$5:$C$304,"Meta")))))</x:f>
      </x:c>
      <x:c r="I75" s="41" t="str">
        <x:f>IF(A75="","",IF(OR(COUNT(Listas!$B$6:$B$7)&lt;&gt;2,MIN(Listas!$B$6:$B$7)&lt;0,ABS(SUM(Listas!$B$6:$B$7)-1)&gt;0.000001),"REVISAR PESOS",IF(OR(AND(Listas!$B$6&gt;0,NOT(ISNUMBER(G75))),AND(Listas!$B$7&gt;0,NOT(ISNUMBER(H75)))),"AVALIAÇÃO INCOMPLETA",IF(Listas!$B$6=0,0,G75*Listas!$B$6)+IF(Listas!$B$7=0,0,H75*Listas!$B$7))))</x:f>
      </x:c>
      <x:c r="J75" s="42" t="str">
        <x:f>IF(A75="","",IF(OR(COUNT(Listas!$B$8:$B$9)&lt;&gt;2,MIN(Listas!$B$8:$B$9)&lt;1,MAX(Listas!$B$8:$B$9)&gt;5,Listas!$B$9&lt;Listas!$B$8),"REVISAR FAIXAS",IF(A75="","",IF(NOT(ISNUMBER(I75)),"REVISAR AVALIAÇÃO",IF($A75="","",IF($I75&gt;=Listas!$B$9,"ALTO DESEMPENHO",IF($I75&gt;=Listas!$B$8,"DESEMPENHO ESPERADO","DESENVOLVIMENTO NECESSÁRIO")))))))</x:f>
      </x:c>
      <x:c r="K75" s="42" t="str">
        <x:f>IF(A75="","",IF(OR(NOT(ISNUMBER(Listas!$B$10)),Listas!$B$10&lt;(-4),Listas!$B$10&gt;0),"n.a.",COUNTIFS(Avaliacoes!$B$5:$B$304,A75,Avaliacoes!$M$5:$M$304,"OK",Avaliacoes!$J$5:$J$304,"&lt;="&amp;Listas!$B$10)))</x:f>
      </x:c>
      <x:c r="L75" s="42" t="str">
        <x:f>IF(A75="","",COUNTIFS(PDI!$B$5:$B$204,A75,PDI!$N$5:$N$204,"ATRASADA")+COUNTIFS(PDI!$B$5:$B$204,A75,PDI!$N$5:$N$204,"VENCE EM BREVE")+COUNTIFS(PDI!$B$5:$B$204,A75,PDI!$N$5:$N$204,"NO PRAZO"))</x:f>
      </x:c>
      <x:c r="M75" s="42" t="str">
        <x:f>IF($A75="","",COUNTIFS(PDI!$B$5:$B$204,$A75,PDI!$N$5:$N$204,"ATRASADA"))</x:f>
      </x:c>
      <x:c r="N75" s="42" t="str">
        <x:f>IF(A75="","",IF(OR(NOT(ISNUMBER(Listas!$B$10)),Listas!$B$10&lt;(-4),Listas!$B$10&gt;0),"REVISAR GAP",IF(A75="","",IF(OR(COUNT(Listas!$B$8:$B$9)&lt;&gt;2,MIN(Listas!$B$8:$B$9)&lt;1,MAX(Listas!$B$8:$B$9)&gt;5,Listas!$B$9&lt;Listas!$B$8),"REVISAR FAIXAS",IF(A75="","",IF(NOT(ISNUMBER(I75)),"REVISAR AVALIAÇÃO",IF($A75="","",IF(AND($I75&gt;=Listas!$B$9,$K75=0),"Pronto agora",IF($I75&gt;=Listas!$B$8,"Pronto em 6 meses",IF($I75&gt;0,"Pronto em 12 meses","Reavaliar"))))))))))</x:f>
      </x:c>
      <x:c r="O75" s="42" t="str">
        <x:f>IF(A75="","",IF(OR(NOT(ISNUMBER(Listas!$B$10)),Listas!$B$10&lt;(-4),Listas!$B$10&gt;0),"REVISAR GAP",IF(A75="","",IF(OR(COUNT(Listas!$B$8:$B$9)&lt;&gt;2,MIN(Listas!$B$8:$B$9)&lt;1,MAX(Listas!$B$8:$B$9)&gt;5,Listas!$B$9&lt;Listas!$B$8),"REVISAR FAIXAS",IF(A75="","",IF(COUNTIFS(PDI!$B$5:$B$204,A75,PDI!$N$5:$N$204,"REVISAR DADOS")&gt;0,"REVISAR PDI",IF(A75="","",IF(NOT(ISNUMBER(I75)),"REVISAR AVALIAÇÃO",IF($A75="","",IF($M75&gt;0,"COBRAR PDI",IF($K75&gt;0,"PRIORIZAR GAPS",IF($I75&gt;=Listas!$B$9,"RECONHECER / SUCESSÃO",IF($I75&gt;=Listas!$B$8,"MANTER E DESENVOLVER","PDI PRIORITÁRIO")))))))))))))</x:f>
      </x:c>
      <x:c r="P75" s="1"/>
      <x:c r="Q75" s="1"/>
      <x:c r="R75" s="1"/>
      <x:c r="S75" s="1"/>
      <x:c r="T75" s="1"/>
      <x:c r="U75" s="1"/>
      <x:c r="V75" s="1"/>
      <x:c r="W75" s="1"/>
    </x:row>
    <x:row r="76">
      <x:c r="A76" s="30"/>
      <x:c r="B76" s="30"/>
      <x:c r="C76" s="30"/>
      <x:c r="D76" s="30"/>
      <x:c r="E76" s="30"/>
      <x:c r="F76" s="36"/>
      <x:c r="G76" s="41" t="str">
        <x:f>IF(A76="","",IF(COUNTIF($A$5:$A$104,A76)&lt;&gt;1,"REVISAR ID",IF(COUNTIFS(Avaliacoes!$B$5:$B$304,A76,Avaliacoes!$M$5:$M$304,"REVISAR")&gt;0,"REVISAR DADOS",IF(SUMIFS(Avaliacoes!$O$5:$O$304,Avaliacoes!$B$5:$B$304,A76,Avaliacoes!$C$5:$C$304,"Competência")=0,"n.a.",SUMIFS(Avaliacoes!$N$5:$N$304,Avaliacoes!$B$5:$B$304,A76,Avaliacoes!$C$5:$C$304,"Competência")/SUMIFS(Avaliacoes!$O$5:$O$304,Avaliacoes!$B$5:$B$304,A76,Avaliacoes!$C$5:$C$304,"Competência")))))</x:f>
      </x:c>
      <x:c r="H76" s="41" t="str">
        <x:f>IF(A76="","",IF(COUNTIF($A$5:$A$104,A76)&lt;&gt;1,"REVISAR ID",IF(COUNTIFS(Avaliacoes!$B$5:$B$304,A76,Avaliacoes!$M$5:$M$304,"REVISAR")&gt;0,"REVISAR DADOS",IF(SUMIFS(Avaliacoes!$O$5:$O$304,Avaliacoes!$B$5:$B$304,A76,Avaliacoes!$C$5:$C$304,"Meta")=0,"n.a.",SUMIFS(Avaliacoes!$N$5:$N$304,Avaliacoes!$B$5:$B$304,A76,Avaliacoes!$C$5:$C$304,"Meta")/SUMIFS(Avaliacoes!$O$5:$O$304,Avaliacoes!$B$5:$B$304,A76,Avaliacoes!$C$5:$C$304,"Meta")))))</x:f>
      </x:c>
      <x:c r="I76" s="41" t="str">
        <x:f>IF(A76="","",IF(OR(COUNT(Listas!$B$6:$B$7)&lt;&gt;2,MIN(Listas!$B$6:$B$7)&lt;0,ABS(SUM(Listas!$B$6:$B$7)-1)&gt;0.000001),"REVISAR PESOS",IF(OR(AND(Listas!$B$6&gt;0,NOT(ISNUMBER(G76))),AND(Listas!$B$7&gt;0,NOT(ISNUMBER(H76)))),"AVALIAÇÃO INCOMPLETA",IF(Listas!$B$6=0,0,G76*Listas!$B$6)+IF(Listas!$B$7=0,0,H76*Listas!$B$7))))</x:f>
      </x:c>
      <x:c r="J76" s="42" t="str">
        <x:f>IF(A76="","",IF(OR(COUNT(Listas!$B$8:$B$9)&lt;&gt;2,MIN(Listas!$B$8:$B$9)&lt;1,MAX(Listas!$B$8:$B$9)&gt;5,Listas!$B$9&lt;Listas!$B$8),"REVISAR FAIXAS",IF(A76="","",IF(NOT(ISNUMBER(I76)),"REVISAR AVALIAÇÃO",IF($A76="","",IF($I76&gt;=Listas!$B$9,"ALTO DESEMPENHO",IF($I76&gt;=Listas!$B$8,"DESEMPENHO ESPERADO","DESENVOLVIMENTO NECESSÁRIO")))))))</x:f>
      </x:c>
      <x:c r="K76" s="42" t="str">
        <x:f>IF(A76="","",IF(OR(NOT(ISNUMBER(Listas!$B$10)),Listas!$B$10&lt;(-4),Listas!$B$10&gt;0),"n.a.",COUNTIFS(Avaliacoes!$B$5:$B$304,A76,Avaliacoes!$M$5:$M$304,"OK",Avaliacoes!$J$5:$J$304,"&lt;="&amp;Listas!$B$10)))</x:f>
      </x:c>
      <x:c r="L76" s="42" t="str">
        <x:f>IF(A76="","",COUNTIFS(PDI!$B$5:$B$204,A76,PDI!$N$5:$N$204,"ATRASADA")+COUNTIFS(PDI!$B$5:$B$204,A76,PDI!$N$5:$N$204,"VENCE EM BREVE")+COUNTIFS(PDI!$B$5:$B$204,A76,PDI!$N$5:$N$204,"NO PRAZO"))</x:f>
      </x:c>
      <x:c r="M76" s="42" t="str">
        <x:f>IF($A76="","",COUNTIFS(PDI!$B$5:$B$204,$A76,PDI!$N$5:$N$204,"ATRASADA"))</x:f>
      </x:c>
      <x:c r="N76" s="42" t="str">
        <x:f>IF(A76="","",IF(OR(NOT(ISNUMBER(Listas!$B$10)),Listas!$B$10&lt;(-4),Listas!$B$10&gt;0),"REVISAR GAP",IF(A76="","",IF(OR(COUNT(Listas!$B$8:$B$9)&lt;&gt;2,MIN(Listas!$B$8:$B$9)&lt;1,MAX(Listas!$B$8:$B$9)&gt;5,Listas!$B$9&lt;Listas!$B$8),"REVISAR FAIXAS",IF(A76="","",IF(NOT(ISNUMBER(I76)),"REVISAR AVALIAÇÃO",IF($A76="","",IF(AND($I76&gt;=Listas!$B$9,$K76=0),"Pronto agora",IF($I76&gt;=Listas!$B$8,"Pronto em 6 meses",IF($I76&gt;0,"Pronto em 12 meses","Reavaliar"))))))))))</x:f>
      </x:c>
      <x:c r="O76" s="42" t="str">
        <x:f>IF(A76="","",IF(OR(NOT(ISNUMBER(Listas!$B$10)),Listas!$B$10&lt;(-4),Listas!$B$10&gt;0),"REVISAR GAP",IF(A76="","",IF(OR(COUNT(Listas!$B$8:$B$9)&lt;&gt;2,MIN(Listas!$B$8:$B$9)&lt;1,MAX(Listas!$B$8:$B$9)&gt;5,Listas!$B$9&lt;Listas!$B$8),"REVISAR FAIXAS",IF(A76="","",IF(COUNTIFS(PDI!$B$5:$B$204,A76,PDI!$N$5:$N$204,"REVISAR DADOS")&gt;0,"REVISAR PDI",IF(A76="","",IF(NOT(ISNUMBER(I76)),"REVISAR AVALIAÇÃO",IF($A76="","",IF($M76&gt;0,"COBRAR PDI",IF($K76&gt;0,"PRIORIZAR GAPS",IF($I76&gt;=Listas!$B$9,"RECONHECER / SUCESSÃO",IF($I76&gt;=Listas!$B$8,"MANTER E DESENVOLVER","PDI PRIORITÁRIO")))))))))))))</x:f>
      </x:c>
      <x:c r="P76" s="1"/>
      <x:c r="Q76" s="1"/>
      <x:c r="R76" s="1"/>
      <x:c r="S76" s="1"/>
      <x:c r="T76" s="1"/>
      <x:c r="U76" s="1"/>
      <x:c r="V76" s="1"/>
      <x:c r="W76" s="1"/>
    </x:row>
    <x:row r="77">
      <x:c r="A77" s="30"/>
      <x:c r="B77" s="30"/>
      <x:c r="C77" s="30"/>
      <x:c r="D77" s="30"/>
      <x:c r="E77" s="30"/>
      <x:c r="F77" s="36"/>
      <x:c r="G77" s="41" t="str">
        <x:f>IF(A77="","",IF(COUNTIF($A$5:$A$104,A77)&lt;&gt;1,"REVISAR ID",IF(COUNTIFS(Avaliacoes!$B$5:$B$304,A77,Avaliacoes!$M$5:$M$304,"REVISAR")&gt;0,"REVISAR DADOS",IF(SUMIFS(Avaliacoes!$O$5:$O$304,Avaliacoes!$B$5:$B$304,A77,Avaliacoes!$C$5:$C$304,"Competência")=0,"n.a.",SUMIFS(Avaliacoes!$N$5:$N$304,Avaliacoes!$B$5:$B$304,A77,Avaliacoes!$C$5:$C$304,"Competência")/SUMIFS(Avaliacoes!$O$5:$O$304,Avaliacoes!$B$5:$B$304,A77,Avaliacoes!$C$5:$C$304,"Competência")))))</x:f>
      </x:c>
      <x:c r="H77" s="41" t="str">
        <x:f>IF(A77="","",IF(COUNTIF($A$5:$A$104,A77)&lt;&gt;1,"REVISAR ID",IF(COUNTIFS(Avaliacoes!$B$5:$B$304,A77,Avaliacoes!$M$5:$M$304,"REVISAR")&gt;0,"REVISAR DADOS",IF(SUMIFS(Avaliacoes!$O$5:$O$304,Avaliacoes!$B$5:$B$304,A77,Avaliacoes!$C$5:$C$304,"Meta")=0,"n.a.",SUMIFS(Avaliacoes!$N$5:$N$304,Avaliacoes!$B$5:$B$304,A77,Avaliacoes!$C$5:$C$304,"Meta")/SUMIFS(Avaliacoes!$O$5:$O$304,Avaliacoes!$B$5:$B$304,A77,Avaliacoes!$C$5:$C$304,"Meta")))))</x:f>
      </x:c>
      <x:c r="I77" s="41" t="str">
        <x:f>IF(A77="","",IF(OR(COUNT(Listas!$B$6:$B$7)&lt;&gt;2,MIN(Listas!$B$6:$B$7)&lt;0,ABS(SUM(Listas!$B$6:$B$7)-1)&gt;0.000001),"REVISAR PESOS",IF(OR(AND(Listas!$B$6&gt;0,NOT(ISNUMBER(G77))),AND(Listas!$B$7&gt;0,NOT(ISNUMBER(H77)))),"AVALIAÇÃO INCOMPLETA",IF(Listas!$B$6=0,0,G77*Listas!$B$6)+IF(Listas!$B$7=0,0,H77*Listas!$B$7))))</x:f>
      </x:c>
      <x:c r="J77" s="42" t="str">
        <x:f>IF(A77="","",IF(OR(COUNT(Listas!$B$8:$B$9)&lt;&gt;2,MIN(Listas!$B$8:$B$9)&lt;1,MAX(Listas!$B$8:$B$9)&gt;5,Listas!$B$9&lt;Listas!$B$8),"REVISAR FAIXAS",IF(A77="","",IF(NOT(ISNUMBER(I77)),"REVISAR AVALIAÇÃO",IF($A77="","",IF($I77&gt;=Listas!$B$9,"ALTO DESEMPENHO",IF($I77&gt;=Listas!$B$8,"DESEMPENHO ESPERADO","DESENVOLVIMENTO NECESSÁRIO")))))))</x:f>
      </x:c>
      <x:c r="K77" s="42" t="str">
        <x:f>IF(A77="","",IF(OR(NOT(ISNUMBER(Listas!$B$10)),Listas!$B$10&lt;(-4),Listas!$B$10&gt;0),"n.a.",COUNTIFS(Avaliacoes!$B$5:$B$304,A77,Avaliacoes!$M$5:$M$304,"OK",Avaliacoes!$J$5:$J$304,"&lt;="&amp;Listas!$B$10)))</x:f>
      </x:c>
      <x:c r="L77" s="42" t="str">
        <x:f>IF(A77="","",COUNTIFS(PDI!$B$5:$B$204,A77,PDI!$N$5:$N$204,"ATRASADA")+COUNTIFS(PDI!$B$5:$B$204,A77,PDI!$N$5:$N$204,"VENCE EM BREVE")+COUNTIFS(PDI!$B$5:$B$204,A77,PDI!$N$5:$N$204,"NO PRAZO"))</x:f>
      </x:c>
      <x:c r="M77" s="42" t="str">
        <x:f>IF($A77="","",COUNTIFS(PDI!$B$5:$B$204,$A77,PDI!$N$5:$N$204,"ATRASADA"))</x:f>
      </x:c>
      <x:c r="N77" s="42" t="str">
        <x:f>IF(A77="","",IF(OR(NOT(ISNUMBER(Listas!$B$10)),Listas!$B$10&lt;(-4),Listas!$B$10&gt;0),"REVISAR GAP",IF(A77="","",IF(OR(COUNT(Listas!$B$8:$B$9)&lt;&gt;2,MIN(Listas!$B$8:$B$9)&lt;1,MAX(Listas!$B$8:$B$9)&gt;5,Listas!$B$9&lt;Listas!$B$8),"REVISAR FAIXAS",IF(A77="","",IF(NOT(ISNUMBER(I77)),"REVISAR AVALIAÇÃO",IF($A77="","",IF(AND($I77&gt;=Listas!$B$9,$K77=0),"Pronto agora",IF($I77&gt;=Listas!$B$8,"Pronto em 6 meses",IF($I77&gt;0,"Pronto em 12 meses","Reavaliar"))))))))))</x:f>
      </x:c>
      <x:c r="O77" s="42" t="str">
        <x:f>IF(A77="","",IF(OR(NOT(ISNUMBER(Listas!$B$10)),Listas!$B$10&lt;(-4),Listas!$B$10&gt;0),"REVISAR GAP",IF(A77="","",IF(OR(COUNT(Listas!$B$8:$B$9)&lt;&gt;2,MIN(Listas!$B$8:$B$9)&lt;1,MAX(Listas!$B$8:$B$9)&gt;5,Listas!$B$9&lt;Listas!$B$8),"REVISAR FAIXAS",IF(A77="","",IF(COUNTIFS(PDI!$B$5:$B$204,A77,PDI!$N$5:$N$204,"REVISAR DADOS")&gt;0,"REVISAR PDI",IF(A77="","",IF(NOT(ISNUMBER(I77)),"REVISAR AVALIAÇÃO",IF($A77="","",IF($M77&gt;0,"COBRAR PDI",IF($K77&gt;0,"PRIORIZAR GAPS",IF($I77&gt;=Listas!$B$9,"RECONHECER / SUCESSÃO",IF($I77&gt;=Listas!$B$8,"MANTER E DESENVOLVER","PDI PRIORITÁRIO")))))))))))))</x:f>
      </x:c>
      <x:c r="P77" s="1"/>
      <x:c r="Q77" s="1"/>
      <x:c r="R77" s="1"/>
      <x:c r="S77" s="1"/>
      <x:c r="T77" s="1"/>
      <x:c r="U77" s="1"/>
      <x:c r="V77" s="1"/>
      <x:c r="W77" s="1"/>
    </x:row>
    <x:row r="78">
      <x:c r="A78" s="30"/>
      <x:c r="B78" s="30"/>
      <x:c r="C78" s="30"/>
      <x:c r="D78" s="30"/>
      <x:c r="E78" s="30"/>
      <x:c r="F78" s="36"/>
      <x:c r="G78" s="41" t="str">
        <x:f>IF(A78="","",IF(COUNTIF($A$5:$A$104,A78)&lt;&gt;1,"REVISAR ID",IF(COUNTIFS(Avaliacoes!$B$5:$B$304,A78,Avaliacoes!$M$5:$M$304,"REVISAR")&gt;0,"REVISAR DADOS",IF(SUMIFS(Avaliacoes!$O$5:$O$304,Avaliacoes!$B$5:$B$304,A78,Avaliacoes!$C$5:$C$304,"Competência")=0,"n.a.",SUMIFS(Avaliacoes!$N$5:$N$304,Avaliacoes!$B$5:$B$304,A78,Avaliacoes!$C$5:$C$304,"Competência")/SUMIFS(Avaliacoes!$O$5:$O$304,Avaliacoes!$B$5:$B$304,A78,Avaliacoes!$C$5:$C$304,"Competência")))))</x:f>
      </x:c>
      <x:c r="H78" s="41" t="str">
        <x:f>IF(A78="","",IF(COUNTIF($A$5:$A$104,A78)&lt;&gt;1,"REVISAR ID",IF(COUNTIFS(Avaliacoes!$B$5:$B$304,A78,Avaliacoes!$M$5:$M$304,"REVISAR")&gt;0,"REVISAR DADOS",IF(SUMIFS(Avaliacoes!$O$5:$O$304,Avaliacoes!$B$5:$B$304,A78,Avaliacoes!$C$5:$C$304,"Meta")=0,"n.a.",SUMIFS(Avaliacoes!$N$5:$N$304,Avaliacoes!$B$5:$B$304,A78,Avaliacoes!$C$5:$C$304,"Meta")/SUMIFS(Avaliacoes!$O$5:$O$304,Avaliacoes!$B$5:$B$304,A78,Avaliacoes!$C$5:$C$304,"Meta")))))</x:f>
      </x:c>
      <x:c r="I78" s="41" t="str">
        <x:f>IF(A78="","",IF(OR(COUNT(Listas!$B$6:$B$7)&lt;&gt;2,MIN(Listas!$B$6:$B$7)&lt;0,ABS(SUM(Listas!$B$6:$B$7)-1)&gt;0.000001),"REVISAR PESOS",IF(OR(AND(Listas!$B$6&gt;0,NOT(ISNUMBER(G78))),AND(Listas!$B$7&gt;0,NOT(ISNUMBER(H78)))),"AVALIAÇÃO INCOMPLETA",IF(Listas!$B$6=0,0,G78*Listas!$B$6)+IF(Listas!$B$7=0,0,H78*Listas!$B$7))))</x:f>
      </x:c>
      <x:c r="J78" s="42" t="str">
        <x:f>IF(A78="","",IF(OR(COUNT(Listas!$B$8:$B$9)&lt;&gt;2,MIN(Listas!$B$8:$B$9)&lt;1,MAX(Listas!$B$8:$B$9)&gt;5,Listas!$B$9&lt;Listas!$B$8),"REVISAR FAIXAS",IF(A78="","",IF(NOT(ISNUMBER(I78)),"REVISAR AVALIAÇÃO",IF($A78="","",IF($I78&gt;=Listas!$B$9,"ALTO DESEMPENHO",IF($I78&gt;=Listas!$B$8,"DESEMPENHO ESPERADO","DESENVOLVIMENTO NECESSÁRIO")))))))</x:f>
      </x:c>
      <x:c r="K78" s="42" t="str">
        <x:f>IF(A78="","",IF(OR(NOT(ISNUMBER(Listas!$B$10)),Listas!$B$10&lt;(-4),Listas!$B$10&gt;0),"n.a.",COUNTIFS(Avaliacoes!$B$5:$B$304,A78,Avaliacoes!$M$5:$M$304,"OK",Avaliacoes!$J$5:$J$304,"&lt;="&amp;Listas!$B$10)))</x:f>
      </x:c>
      <x:c r="L78" s="42" t="str">
        <x:f>IF(A78="","",COUNTIFS(PDI!$B$5:$B$204,A78,PDI!$N$5:$N$204,"ATRASADA")+COUNTIFS(PDI!$B$5:$B$204,A78,PDI!$N$5:$N$204,"VENCE EM BREVE")+COUNTIFS(PDI!$B$5:$B$204,A78,PDI!$N$5:$N$204,"NO PRAZO"))</x:f>
      </x:c>
      <x:c r="M78" s="42" t="str">
        <x:f>IF($A78="","",COUNTIFS(PDI!$B$5:$B$204,$A78,PDI!$N$5:$N$204,"ATRASADA"))</x:f>
      </x:c>
      <x:c r="N78" s="42" t="str">
        <x:f>IF(A78="","",IF(OR(NOT(ISNUMBER(Listas!$B$10)),Listas!$B$10&lt;(-4),Listas!$B$10&gt;0),"REVISAR GAP",IF(A78="","",IF(OR(COUNT(Listas!$B$8:$B$9)&lt;&gt;2,MIN(Listas!$B$8:$B$9)&lt;1,MAX(Listas!$B$8:$B$9)&gt;5,Listas!$B$9&lt;Listas!$B$8),"REVISAR FAIXAS",IF(A78="","",IF(NOT(ISNUMBER(I78)),"REVISAR AVALIAÇÃO",IF($A78="","",IF(AND($I78&gt;=Listas!$B$9,$K78=0),"Pronto agora",IF($I78&gt;=Listas!$B$8,"Pronto em 6 meses",IF($I78&gt;0,"Pronto em 12 meses","Reavaliar"))))))))))</x:f>
      </x:c>
      <x:c r="O78" s="42" t="str">
        <x:f>IF(A78="","",IF(OR(NOT(ISNUMBER(Listas!$B$10)),Listas!$B$10&lt;(-4),Listas!$B$10&gt;0),"REVISAR GAP",IF(A78="","",IF(OR(COUNT(Listas!$B$8:$B$9)&lt;&gt;2,MIN(Listas!$B$8:$B$9)&lt;1,MAX(Listas!$B$8:$B$9)&gt;5,Listas!$B$9&lt;Listas!$B$8),"REVISAR FAIXAS",IF(A78="","",IF(COUNTIFS(PDI!$B$5:$B$204,A78,PDI!$N$5:$N$204,"REVISAR DADOS")&gt;0,"REVISAR PDI",IF(A78="","",IF(NOT(ISNUMBER(I78)),"REVISAR AVALIAÇÃO",IF($A78="","",IF($M78&gt;0,"COBRAR PDI",IF($K78&gt;0,"PRIORIZAR GAPS",IF($I78&gt;=Listas!$B$9,"RECONHECER / SUCESSÃO",IF($I78&gt;=Listas!$B$8,"MANTER E DESENVOLVER","PDI PRIORITÁRIO")))))))))))))</x:f>
      </x:c>
      <x:c r="P78" s="1"/>
      <x:c r="Q78" s="1"/>
      <x:c r="R78" s="1"/>
      <x:c r="S78" s="1"/>
      <x:c r="T78" s="1"/>
      <x:c r="U78" s="1"/>
      <x:c r="V78" s="1"/>
      <x:c r="W78" s="1"/>
    </x:row>
    <x:row r="79">
      <x:c r="A79" s="30"/>
      <x:c r="B79" s="30"/>
      <x:c r="C79" s="30"/>
      <x:c r="D79" s="30"/>
      <x:c r="E79" s="30"/>
      <x:c r="F79" s="36"/>
      <x:c r="G79" s="41" t="str">
        <x:f>IF(A79="","",IF(COUNTIF($A$5:$A$104,A79)&lt;&gt;1,"REVISAR ID",IF(COUNTIFS(Avaliacoes!$B$5:$B$304,A79,Avaliacoes!$M$5:$M$304,"REVISAR")&gt;0,"REVISAR DADOS",IF(SUMIFS(Avaliacoes!$O$5:$O$304,Avaliacoes!$B$5:$B$304,A79,Avaliacoes!$C$5:$C$304,"Competência")=0,"n.a.",SUMIFS(Avaliacoes!$N$5:$N$304,Avaliacoes!$B$5:$B$304,A79,Avaliacoes!$C$5:$C$304,"Competência")/SUMIFS(Avaliacoes!$O$5:$O$304,Avaliacoes!$B$5:$B$304,A79,Avaliacoes!$C$5:$C$304,"Competência")))))</x:f>
      </x:c>
      <x:c r="H79" s="41" t="str">
        <x:f>IF(A79="","",IF(COUNTIF($A$5:$A$104,A79)&lt;&gt;1,"REVISAR ID",IF(COUNTIFS(Avaliacoes!$B$5:$B$304,A79,Avaliacoes!$M$5:$M$304,"REVISAR")&gt;0,"REVISAR DADOS",IF(SUMIFS(Avaliacoes!$O$5:$O$304,Avaliacoes!$B$5:$B$304,A79,Avaliacoes!$C$5:$C$304,"Meta")=0,"n.a.",SUMIFS(Avaliacoes!$N$5:$N$304,Avaliacoes!$B$5:$B$304,A79,Avaliacoes!$C$5:$C$304,"Meta")/SUMIFS(Avaliacoes!$O$5:$O$304,Avaliacoes!$B$5:$B$304,A79,Avaliacoes!$C$5:$C$304,"Meta")))))</x:f>
      </x:c>
      <x:c r="I79" s="41" t="str">
        <x:f>IF(A79="","",IF(OR(COUNT(Listas!$B$6:$B$7)&lt;&gt;2,MIN(Listas!$B$6:$B$7)&lt;0,ABS(SUM(Listas!$B$6:$B$7)-1)&gt;0.000001),"REVISAR PESOS",IF(OR(AND(Listas!$B$6&gt;0,NOT(ISNUMBER(G79))),AND(Listas!$B$7&gt;0,NOT(ISNUMBER(H79)))),"AVALIAÇÃO INCOMPLETA",IF(Listas!$B$6=0,0,G79*Listas!$B$6)+IF(Listas!$B$7=0,0,H79*Listas!$B$7))))</x:f>
      </x:c>
      <x:c r="J79" s="42" t="str">
        <x:f>IF(A79="","",IF(OR(COUNT(Listas!$B$8:$B$9)&lt;&gt;2,MIN(Listas!$B$8:$B$9)&lt;1,MAX(Listas!$B$8:$B$9)&gt;5,Listas!$B$9&lt;Listas!$B$8),"REVISAR FAIXAS",IF(A79="","",IF(NOT(ISNUMBER(I79)),"REVISAR AVALIAÇÃO",IF($A79="","",IF($I79&gt;=Listas!$B$9,"ALTO DESEMPENHO",IF($I79&gt;=Listas!$B$8,"DESEMPENHO ESPERADO","DESENVOLVIMENTO NECESSÁRIO")))))))</x:f>
      </x:c>
      <x:c r="K79" s="42" t="str">
        <x:f>IF(A79="","",IF(OR(NOT(ISNUMBER(Listas!$B$10)),Listas!$B$10&lt;(-4),Listas!$B$10&gt;0),"n.a.",COUNTIFS(Avaliacoes!$B$5:$B$304,A79,Avaliacoes!$M$5:$M$304,"OK",Avaliacoes!$J$5:$J$304,"&lt;="&amp;Listas!$B$10)))</x:f>
      </x:c>
      <x:c r="L79" s="42" t="str">
        <x:f>IF(A79="","",COUNTIFS(PDI!$B$5:$B$204,A79,PDI!$N$5:$N$204,"ATRASADA")+COUNTIFS(PDI!$B$5:$B$204,A79,PDI!$N$5:$N$204,"VENCE EM BREVE")+COUNTIFS(PDI!$B$5:$B$204,A79,PDI!$N$5:$N$204,"NO PRAZO"))</x:f>
      </x:c>
      <x:c r="M79" s="42" t="str">
        <x:f>IF($A79="","",COUNTIFS(PDI!$B$5:$B$204,$A79,PDI!$N$5:$N$204,"ATRASADA"))</x:f>
      </x:c>
      <x:c r="N79" s="42" t="str">
        <x:f>IF(A79="","",IF(OR(NOT(ISNUMBER(Listas!$B$10)),Listas!$B$10&lt;(-4),Listas!$B$10&gt;0),"REVISAR GAP",IF(A79="","",IF(OR(COUNT(Listas!$B$8:$B$9)&lt;&gt;2,MIN(Listas!$B$8:$B$9)&lt;1,MAX(Listas!$B$8:$B$9)&gt;5,Listas!$B$9&lt;Listas!$B$8),"REVISAR FAIXAS",IF(A79="","",IF(NOT(ISNUMBER(I79)),"REVISAR AVALIAÇÃO",IF($A79="","",IF(AND($I79&gt;=Listas!$B$9,$K79=0),"Pronto agora",IF($I79&gt;=Listas!$B$8,"Pronto em 6 meses",IF($I79&gt;0,"Pronto em 12 meses","Reavaliar"))))))))))</x:f>
      </x:c>
      <x:c r="O79" s="42" t="str">
        <x:f>IF(A79="","",IF(OR(NOT(ISNUMBER(Listas!$B$10)),Listas!$B$10&lt;(-4),Listas!$B$10&gt;0),"REVISAR GAP",IF(A79="","",IF(OR(COUNT(Listas!$B$8:$B$9)&lt;&gt;2,MIN(Listas!$B$8:$B$9)&lt;1,MAX(Listas!$B$8:$B$9)&gt;5,Listas!$B$9&lt;Listas!$B$8),"REVISAR FAIXAS",IF(A79="","",IF(COUNTIFS(PDI!$B$5:$B$204,A79,PDI!$N$5:$N$204,"REVISAR DADOS")&gt;0,"REVISAR PDI",IF(A79="","",IF(NOT(ISNUMBER(I79)),"REVISAR AVALIAÇÃO",IF($A79="","",IF($M79&gt;0,"COBRAR PDI",IF($K79&gt;0,"PRIORIZAR GAPS",IF($I79&gt;=Listas!$B$9,"RECONHECER / SUCESSÃO",IF($I79&gt;=Listas!$B$8,"MANTER E DESENVOLVER","PDI PRIORITÁRIO")))))))))))))</x:f>
      </x:c>
      <x:c r="P79" s="1"/>
      <x:c r="Q79" s="1"/>
      <x:c r="R79" s="1"/>
      <x:c r="S79" s="1"/>
      <x:c r="T79" s="1"/>
      <x:c r="U79" s="1"/>
      <x:c r="V79" s="1"/>
      <x:c r="W79" s="1"/>
    </x:row>
    <x:row r="80">
      <x:c r="A80" s="30"/>
      <x:c r="B80" s="30"/>
      <x:c r="C80" s="30"/>
      <x:c r="D80" s="30"/>
      <x:c r="E80" s="30"/>
      <x:c r="F80" s="36"/>
      <x:c r="G80" s="41" t="str">
        <x:f>IF(A80="","",IF(COUNTIF($A$5:$A$104,A80)&lt;&gt;1,"REVISAR ID",IF(COUNTIFS(Avaliacoes!$B$5:$B$304,A80,Avaliacoes!$M$5:$M$304,"REVISAR")&gt;0,"REVISAR DADOS",IF(SUMIFS(Avaliacoes!$O$5:$O$304,Avaliacoes!$B$5:$B$304,A80,Avaliacoes!$C$5:$C$304,"Competência")=0,"n.a.",SUMIFS(Avaliacoes!$N$5:$N$304,Avaliacoes!$B$5:$B$304,A80,Avaliacoes!$C$5:$C$304,"Competência")/SUMIFS(Avaliacoes!$O$5:$O$304,Avaliacoes!$B$5:$B$304,A80,Avaliacoes!$C$5:$C$304,"Competência")))))</x:f>
      </x:c>
      <x:c r="H80" s="41" t="str">
        <x:f>IF(A80="","",IF(COUNTIF($A$5:$A$104,A80)&lt;&gt;1,"REVISAR ID",IF(COUNTIFS(Avaliacoes!$B$5:$B$304,A80,Avaliacoes!$M$5:$M$304,"REVISAR")&gt;0,"REVISAR DADOS",IF(SUMIFS(Avaliacoes!$O$5:$O$304,Avaliacoes!$B$5:$B$304,A80,Avaliacoes!$C$5:$C$304,"Meta")=0,"n.a.",SUMIFS(Avaliacoes!$N$5:$N$304,Avaliacoes!$B$5:$B$304,A80,Avaliacoes!$C$5:$C$304,"Meta")/SUMIFS(Avaliacoes!$O$5:$O$304,Avaliacoes!$B$5:$B$304,A80,Avaliacoes!$C$5:$C$304,"Meta")))))</x:f>
      </x:c>
      <x:c r="I80" s="41" t="str">
        <x:f>IF(A80="","",IF(OR(COUNT(Listas!$B$6:$B$7)&lt;&gt;2,MIN(Listas!$B$6:$B$7)&lt;0,ABS(SUM(Listas!$B$6:$B$7)-1)&gt;0.000001),"REVISAR PESOS",IF(OR(AND(Listas!$B$6&gt;0,NOT(ISNUMBER(G80))),AND(Listas!$B$7&gt;0,NOT(ISNUMBER(H80)))),"AVALIAÇÃO INCOMPLETA",IF(Listas!$B$6=0,0,G80*Listas!$B$6)+IF(Listas!$B$7=0,0,H80*Listas!$B$7))))</x:f>
      </x:c>
      <x:c r="J80" s="42" t="str">
        <x:f>IF(A80="","",IF(OR(COUNT(Listas!$B$8:$B$9)&lt;&gt;2,MIN(Listas!$B$8:$B$9)&lt;1,MAX(Listas!$B$8:$B$9)&gt;5,Listas!$B$9&lt;Listas!$B$8),"REVISAR FAIXAS",IF(A80="","",IF(NOT(ISNUMBER(I80)),"REVISAR AVALIAÇÃO",IF($A80="","",IF($I80&gt;=Listas!$B$9,"ALTO DESEMPENHO",IF($I80&gt;=Listas!$B$8,"DESEMPENHO ESPERADO","DESENVOLVIMENTO NECESSÁRIO")))))))</x:f>
      </x:c>
      <x:c r="K80" s="42" t="str">
        <x:f>IF(A80="","",IF(OR(NOT(ISNUMBER(Listas!$B$10)),Listas!$B$10&lt;(-4),Listas!$B$10&gt;0),"n.a.",COUNTIFS(Avaliacoes!$B$5:$B$304,A80,Avaliacoes!$M$5:$M$304,"OK",Avaliacoes!$J$5:$J$304,"&lt;="&amp;Listas!$B$10)))</x:f>
      </x:c>
      <x:c r="L80" s="42" t="str">
        <x:f>IF(A80="","",COUNTIFS(PDI!$B$5:$B$204,A80,PDI!$N$5:$N$204,"ATRASADA")+COUNTIFS(PDI!$B$5:$B$204,A80,PDI!$N$5:$N$204,"VENCE EM BREVE")+COUNTIFS(PDI!$B$5:$B$204,A80,PDI!$N$5:$N$204,"NO PRAZO"))</x:f>
      </x:c>
      <x:c r="M80" s="42" t="str">
        <x:f>IF($A80="","",COUNTIFS(PDI!$B$5:$B$204,$A80,PDI!$N$5:$N$204,"ATRASADA"))</x:f>
      </x:c>
      <x:c r="N80" s="42" t="str">
        <x:f>IF(A80="","",IF(OR(NOT(ISNUMBER(Listas!$B$10)),Listas!$B$10&lt;(-4),Listas!$B$10&gt;0),"REVISAR GAP",IF(A80="","",IF(OR(COUNT(Listas!$B$8:$B$9)&lt;&gt;2,MIN(Listas!$B$8:$B$9)&lt;1,MAX(Listas!$B$8:$B$9)&gt;5,Listas!$B$9&lt;Listas!$B$8),"REVISAR FAIXAS",IF(A80="","",IF(NOT(ISNUMBER(I80)),"REVISAR AVALIAÇÃO",IF($A80="","",IF(AND($I80&gt;=Listas!$B$9,$K80=0),"Pronto agora",IF($I80&gt;=Listas!$B$8,"Pronto em 6 meses",IF($I80&gt;0,"Pronto em 12 meses","Reavaliar"))))))))))</x:f>
      </x:c>
      <x:c r="O80" s="42" t="str">
        <x:f>IF(A80="","",IF(OR(NOT(ISNUMBER(Listas!$B$10)),Listas!$B$10&lt;(-4),Listas!$B$10&gt;0),"REVISAR GAP",IF(A80="","",IF(OR(COUNT(Listas!$B$8:$B$9)&lt;&gt;2,MIN(Listas!$B$8:$B$9)&lt;1,MAX(Listas!$B$8:$B$9)&gt;5,Listas!$B$9&lt;Listas!$B$8),"REVISAR FAIXAS",IF(A80="","",IF(COUNTIFS(PDI!$B$5:$B$204,A80,PDI!$N$5:$N$204,"REVISAR DADOS")&gt;0,"REVISAR PDI",IF(A80="","",IF(NOT(ISNUMBER(I80)),"REVISAR AVALIAÇÃO",IF($A80="","",IF($M80&gt;0,"COBRAR PDI",IF($K80&gt;0,"PRIORIZAR GAPS",IF($I80&gt;=Listas!$B$9,"RECONHECER / SUCESSÃO",IF($I80&gt;=Listas!$B$8,"MANTER E DESENVOLVER","PDI PRIORITÁRIO")))))))))))))</x:f>
      </x:c>
      <x:c r="P80" s="1"/>
      <x:c r="Q80" s="1"/>
      <x:c r="R80" s="1"/>
      <x:c r="S80" s="1"/>
      <x:c r="T80" s="1"/>
      <x:c r="U80" s="1"/>
      <x:c r="V80" s="1"/>
      <x:c r="W80" s="1"/>
    </x:row>
    <x:row r="81">
      <x:c r="A81" s="30"/>
      <x:c r="B81" s="30"/>
      <x:c r="C81" s="30"/>
      <x:c r="D81" s="30"/>
      <x:c r="E81" s="30"/>
      <x:c r="F81" s="36"/>
      <x:c r="G81" s="41" t="str">
        <x:f>IF(A81="","",IF(COUNTIF($A$5:$A$104,A81)&lt;&gt;1,"REVISAR ID",IF(COUNTIFS(Avaliacoes!$B$5:$B$304,A81,Avaliacoes!$M$5:$M$304,"REVISAR")&gt;0,"REVISAR DADOS",IF(SUMIFS(Avaliacoes!$O$5:$O$304,Avaliacoes!$B$5:$B$304,A81,Avaliacoes!$C$5:$C$304,"Competência")=0,"n.a.",SUMIFS(Avaliacoes!$N$5:$N$304,Avaliacoes!$B$5:$B$304,A81,Avaliacoes!$C$5:$C$304,"Competência")/SUMIFS(Avaliacoes!$O$5:$O$304,Avaliacoes!$B$5:$B$304,A81,Avaliacoes!$C$5:$C$304,"Competência")))))</x:f>
      </x:c>
      <x:c r="H81" s="41" t="str">
        <x:f>IF(A81="","",IF(COUNTIF($A$5:$A$104,A81)&lt;&gt;1,"REVISAR ID",IF(COUNTIFS(Avaliacoes!$B$5:$B$304,A81,Avaliacoes!$M$5:$M$304,"REVISAR")&gt;0,"REVISAR DADOS",IF(SUMIFS(Avaliacoes!$O$5:$O$304,Avaliacoes!$B$5:$B$304,A81,Avaliacoes!$C$5:$C$304,"Meta")=0,"n.a.",SUMIFS(Avaliacoes!$N$5:$N$304,Avaliacoes!$B$5:$B$304,A81,Avaliacoes!$C$5:$C$304,"Meta")/SUMIFS(Avaliacoes!$O$5:$O$304,Avaliacoes!$B$5:$B$304,A81,Avaliacoes!$C$5:$C$304,"Meta")))))</x:f>
      </x:c>
      <x:c r="I81" s="41" t="str">
        <x:f>IF(A81="","",IF(OR(COUNT(Listas!$B$6:$B$7)&lt;&gt;2,MIN(Listas!$B$6:$B$7)&lt;0,ABS(SUM(Listas!$B$6:$B$7)-1)&gt;0.000001),"REVISAR PESOS",IF(OR(AND(Listas!$B$6&gt;0,NOT(ISNUMBER(G81))),AND(Listas!$B$7&gt;0,NOT(ISNUMBER(H81)))),"AVALIAÇÃO INCOMPLETA",IF(Listas!$B$6=0,0,G81*Listas!$B$6)+IF(Listas!$B$7=0,0,H81*Listas!$B$7))))</x:f>
      </x:c>
      <x:c r="J81" s="42" t="str">
        <x:f>IF(A81="","",IF(OR(COUNT(Listas!$B$8:$B$9)&lt;&gt;2,MIN(Listas!$B$8:$B$9)&lt;1,MAX(Listas!$B$8:$B$9)&gt;5,Listas!$B$9&lt;Listas!$B$8),"REVISAR FAIXAS",IF(A81="","",IF(NOT(ISNUMBER(I81)),"REVISAR AVALIAÇÃO",IF($A81="","",IF($I81&gt;=Listas!$B$9,"ALTO DESEMPENHO",IF($I81&gt;=Listas!$B$8,"DESEMPENHO ESPERADO","DESENVOLVIMENTO NECESSÁRIO")))))))</x:f>
      </x:c>
      <x:c r="K81" s="42" t="str">
        <x:f>IF(A81="","",IF(OR(NOT(ISNUMBER(Listas!$B$10)),Listas!$B$10&lt;(-4),Listas!$B$10&gt;0),"n.a.",COUNTIFS(Avaliacoes!$B$5:$B$304,A81,Avaliacoes!$M$5:$M$304,"OK",Avaliacoes!$J$5:$J$304,"&lt;="&amp;Listas!$B$10)))</x:f>
      </x:c>
      <x:c r="L81" s="42" t="str">
        <x:f>IF(A81="","",COUNTIFS(PDI!$B$5:$B$204,A81,PDI!$N$5:$N$204,"ATRASADA")+COUNTIFS(PDI!$B$5:$B$204,A81,PDI!$N$5:$N$204,"VENCE EM BREVE")+COUNTIFS(PDI!$B$5:$B$204,A81,PDI!$N$5:$N$204,"NO PRAZO"))</x:f>
      </x:c>
      <x:c r="M81" s="42" t="str">
        <x:f>IF($A81="","",COUNTIFS(PDI!$B$5:$B$204,$A81,PDI!$N$5:$N$204,"ATRASADA"))</x:f>
      </x:c>
      <x:c r="N81" s="42" t="str">
        <x:f>IF(A81="","",IF(OR(NOT(ISNUMBER(Listas!$B$10)),Listas!$B$10&lt;(-4),Listas!$B$10&gt;0),"REVISAR GAP",IF(A81="","",IF(OR(COUNT(Listas!$B$8:$B$9)&lt;&gt;2,MIN(Listas!$B$8:$B$9)&lt;1,MAX(Listas!$B$8:$B$9)&gt;5,Listas!$B$9&lt;Listas!$B$8),"REVISAR FAIXAS",IF(A81="","",IF(NOT(ISNUMBER(I81)),"REVISAR AVALIAÇÃO",IF($A81="","",IF(AND($I81&gt;=Listas!$B$9,$K81=0),"Pronto agora",IF($I81&gt;=Listas!$B$8,"Pronto em 6 meses",IF($I81&gt;0,"Pronto em 12 meses","Reavaliar"))))))))))</x:f>
      </x:c>
      <x:c r="O81" s="42" t="str">
        <x:f>IF(A81="","",IF(OR(NOT(ISNUMBER(Listas!$B$10)),Listas!$B$10&lt;(-4),Listas!$B$10&gt;0),"REVISAR GAP",IF(A81="","",IF(OR(COUNT(Listas!$B$8:$B$9)&lt;&gt;2,MIN(Listas!$B$8:$B$9)&lt;1,MAX(Listas!$B$8:$B$9)&gt;5,Listas!$B$9&lt;Listas!$B$8),"REVISAR FAIXAS",IF(A81="","",IF(COUNTIFS(PDI!$B$5:$B$204,A81,PDI!$N$5:$N$204,"REVISAR DADOS")&gt;0,"REVISAR PDI",IF(A81="","",IF(NOT(ISNUMBER(I81)),"REVISAR AVALIAÇÃO",IF($A81="","",IF($M81&gt;0,"COBRAR PDI",IF($K81&gt;0,"PRIORIZAR GAPS",IF($I81&gt;=Listas!$B$9,"RECONHECER / SUCESSÃO",IF($I81&gt;=Listas!$B$8,"MANTER E DESENVOLVER","PDI PRIORITÁRIO")))))))))))))</x:f>
      </x:c>
      <x:c r="P81" s="1"/>
      <x:c r="Q81" s="1"/>
      <x:c r="R81" s="1"/>
      <x:c r="S81" s="1"/>
      <x:c r="T81" s="1"/>
      <x:c r="U81" s="1"/>
      <x:c r="V81" s="1"/>
      <x:c r="W81" s="1"/>
    </x:row>
    <x:row r="82">
      <x:c r="A82" s="30"/>
      <x:c r="B82" s="30"/>
      <x:c r="C82" s="30"/>
      <x:c r="D82" s="30"/>
      <x:c r="E82" s="30"/>
      <x:c r="F82" s="36"/>
      <x:c r="G82" s="41" t="str">
        <x:f>IF(A82="","",IF(COUNTIF($A$5:$A$104,A82)&lt;&gt;1,"REVISAR ID",IF(COUNTIFS(Avaliacoes!$B$5:$B$304,A82,Avaliacoes!$M$5:$M$304,"REVISAR")&gt;0,"REVISAR DADOS",IF(SUMIFS(Avaliacoes!$O$5:$O$304,Avaliacoes!$B$5:$B$304,A82,Avaliacoes!$C$5:$C$304,"Competência")=0,"n.a.",SUMIFS(Avaliacoes!$N$5:$N$304,Avaliacoes!$B$5:$B$304,A82,Avaliacoes!$C$5:$C$304,"Competência")/SUMIFS(Avaliacoes!$O$5:$O$304,Avaliacoes!$B$5:$B$304,A82,Avaliacoes!$C$5:$C$304,"Competência")))))</x:f>
      </x:c>
      <x:c r="H82" s="41" t="str">
        <x:f>IF(A82="","",IF(COUNTIF($A$5:$A$104,A82)&lt;&gt;1,"REVISAR ID",IF(COUNTIFS(Avaliacoes!$B$5:$B$304,A82,Avaliacoes!$M$5:$M$304,"REVISAR")&gt;0,"REVISAR DADOS",IF(SUMIFS(Avaliacoes!$O$5:$O$304,Avaliacoes!$B$5:$B$304,A82,Avaliacoes!$C$5:$C$304,"Meta")=0,"n.a.",SUMIFS(Avaliacoes!$N$5:$N$304,Avaliacoes!$B$5:$B$304,A82,Avaliacoes!$C$5:$C$304,"Meta")/SUMIFS(Avaliacoes!$O$5:$O$304,Avaliacoes!$B$5:$B$304,A82,Avaliacoes!$C$5:$C$304,"Meta")))))</x:f>
      </x:c>
      <x:c r="I82" s="41" t="str">
        <x:f>IF(A82="","",IF(OR(COUNT(Listas!$B$6:$B$7)&lt;&gt;2,MIN(Listas!$B$6:$B$7)&lt;0,ABS(SUM(Listas!$B$6:$B$7)-1)&gt;0.000001),"REVISAR PESOS",IF(OR(AND(Listas!$B$6&gt;0,NOT(ISNUMBER(G82))),AND(Listas!$B$7&gt;0,NOT(ISNUMBER(H82)))),"AVALIAÇÃO INCOMPLETA",IF(Listas!$B$6=0,0,G82*Listas!$B$6)+IF(Listas!$B$7=0,0,H82*Listas!$B$7))))</x:f>
      </x:c>
      <x:c r="J82" s="42" t="str">
        <x:f>IF(A82="","",IF(OR(COUNT(Listas!$B$8:$B$9)&lt;&gt;2,MIN(Listas!$B$8:$B$9)&lt;1,MAX(Listas!$B$8:$B$9)&gt;5,Listas!$B$9&lt;Listas!$B$8),"REVISAR FAIXAS",IF(A82="","",IF(NOT(ISNUMBER(I82)),"REVISAR AVALIAÇÃO",IF($A82="","",IF($I82&gt;=Listas!$B$9,"ALTO DESEMPENHO",IF($I82&gt;=Listas!$B$8,"DESEMPENHO ESPERADO","DESENVOLVIMENTO NECESSÁRIO")))))))</x:f>
      </x:c>
      <x:c r="K82" s="42" t="str">
        <x:f>IF(A82="","",IF(OR(NOT(ISNUMBER(Listas!$B$10)),Listas!$B$10&lt;(-4),Listas!$B$10&gt;0),"n.a.",COUNTIFS(Avaliacoes!$B$5:$B$304,A82,Avaliacoes!$M$5:$M$304,"OK",Avaliacoes!$J$5:$J$304,"&lt;="&amp;Listas!$B$10)))</x:f>
      </x:c>
      <x:c r="L82" s="42" t="str">
        <x:f>IF(A82="","",COUNTIFS(PDI!$B$5:$B$204,A82,PDI!$N$5:$N$204,"ATRASADA")+COUNTIFS(PDI!$B$5:$B$204,A82,PDI!$N$5:$N$204,"VENCE EM BREVE")+COUNTIFS(PDI!$B$5:$B$204,A82,PDI!$N$5:$N$204,"NO PRAZO"))</x:f>
      </x:c>
      <x:c r="M82" s="42" t="str">
        <x:f>IF($A82="","",COUNTIFS(PDI!$B$5:$B$204,$A82,PDI!$N$5:$N$204,"ATRASADA"))</x:f>
      </x:c>
      <x:c r="N82" s="42" t="str">
        <x:f>IF(A82="","",IF(OR(NOT(ISNUMBER(Listas!$B$10)),Listas!$B$10&lt;(-4),Listas!$B$10&gt;0),"REVISAR GAP",IF(A82="","",IF(OR(COUNT(Listas!$B$8:$B$9)&lt;&gt;2,MIN(Listas!$B$8:$B$9)&lt;1,MAX(Listas!$B$8:$B$9)&gt;5,Listas!$B$9&lt;Listas!$B$8),"REVISAR FAIXAS",IF(A82="","",IF(NOT(ISNUMBER(I82)),"REVISAR AVALIAÇÃO",IF($A82="","",IF(AND($I82&gt;=Listas!$B$9,$K82=0),"Pronto agora",IF($I82&gt;=Listas!$B$8,"Pronto em 6 meses",IF($I82&gt;0,"Pronto em 12 meses","Reavaliar"))))))))))</x:f>
      </x:c>
      <x:c r="O82" s="42" t="str">
        <x:f>IF(A82="","",IF(OR(NOT(ISNUMBER(Listas!$B$10)),Listas!$B$10&lt;(-4),Listas!$B$10&gt;0),"REVISAR GAP",IF(A82="","",IF(OR(COUNT(Listas!$B$8:$B$9)&lt;&gt;2,MIN(Listas!$B$8:$B$9)&lt;1,MAX(Listas!$B$8:$B$9)&gt;5,Listas!$B$9&lt;Listas!$B$8),"REVISAR FAIXAS",IF(A82="","",IF(COUNTIFS(PDI!$B$5:$B$204,A82,PDI!$N$5:$N$204,"REVISAR DADOS")&gt;0,"REVISAR PDI",IF(A82="","",IF(NOT(ISNUMBER(I82)),"REVISAR AVALIAÇÃO",IF($A82="","",IF($M82&gt;0,"COBRAR PDI",IF($K82&gt;0,"PRIORIZAR GAPS",IF($I82&gt;=Listas!$B$9,"RECONHECER / SUCESSÃO",IF($I82&gt;=Listas!$B$8,"MANTER E DESENVOLVER","PDI PRIORITÁRIO")))))))))))))</x:f>
      </x:c>
      <x:c r="P82" s="1"/>
      <x:c r="Q82" s="1"/>
      <x:c r="R82" s="1"/>
      <x:c r="S82" s="1"/>
      <x:c r="T82" s="1"/>
      <x:c r="U82" s="1"/>
      <x:c r="V82" s="1"/>
      <x:c r="W82" s="1"/>
    </x:row>
    <x:row r="83">
      <x:c r="A83" s="30"/>
      <x:c r="B83" s="30"/>
      <x:c r="C83" s="30"/>
      <x:c r="D83" s="30"/>
      <x:c r="E83" s="30"/>
      <x:c r="F83" s="36"/>
      <x:c r="G83" s="41" t="str">
        <x:f>IF(A83="","",IF(COUNTIF($A$5:$A$104,A83)&lt;&gt;1,"REVISAR ID",IF(COUNTIFS(Avaliacoes!$B$5:$B$304,A83,Avaliacoes!$M$5:$M$304,"REVISAR")&gt;0,"REVISAR DADOS",IF(SUMIFS(Avaliacoes!$O$5:$O$304,Avaliacoes!$B$5:$B$304,A83,Avaliacoes!$C$5:$C$304,"Competência")=0,"n.a.",SUMIFS(Avaliacoes!$N$5:$N$304,Avaliacoes!$B$5:$B$304,A83,Avaliacoes!$C$5:$C$304,"Competência")/SUMIFS(Avaliacoes!$O$5:$O$304,Avaliacoes!$B$5:$B$304,A83,Avaliacoes!$C$5:$C$304,"Competência")))))</x:f>
      </x:c>
      <x:c r="H83" s="41" t="str">
        <x:f>IF(A83="","",IF(COUNTIF($A$5:$A$104,A83)&lt;&gt;1,"REVISAR ID",IF(COUNTIFS(Avaliacoes!$B$5:$B$304,A83,Avaliacoes!$M$5:$M$304,"REVISAR")&gt;0,"REVISAR DADOS",IF(SUMIFS(Avaliacoes!$O$5:$O$304,Avaliacoes!$B$5:$B$304,A83,Avaliacoes!$C$5:$C$304,"Meta")=0,"n.a.",SUMIFS(Avaliacoes!$N$5:$N$304,Avaliacoes!$B$5:$B$304,A83,Avaliacoes!$C$5:$C$304,"Meta")/SUMIFS(Avaliacoes!$O$5:$O$304,Avaliacoes!$B$5:$B$304,A83,Avaliacoes!$C$5:$C$304,"Meta")))))</x:f>
      </x:c>
      <x:c r="I83" s="41" t="str">
        <x:f>IF(A83="","",IF(OR(COUNT(Listas!$B$6:$B$7)&lt;&gt;2,MIN(Listas!$B$6:$B$7)&lt;0,ABS(SUM(Listas!$B$6:$B$7)-1)&gt;0.000001),"REVISAR PESOS",IF(OR(AND(Listas!$B$6&gt;0,NOT(ISNUMBER(G83))),AND(Listas!$B$7&gt;0,NOT(ISNUMBER(H83)))),"AVALIAÇÃO INCOMPLETA",IF(Listas!$B$6=0,0,G83*Listas!$B$6)+IF(Listas!$B$7=0,0,H83*Listas!$B$7))))</x:f>
      </x:c>
      <x:c r="J83" s="42" t="str">
        <x:f>IF(A83="","",IF(OR(COUNT(Listas!$B$8:$B$9)&lt;&gt;2,MIN(Listas!$B$8:$B$9)&lt;1,MAX(Listas!$B$8:$B$9)&gt;5,Listas!$B$9&lt;Listas!$B$8),"REVISAR FAIXAS",IF(A83="","",IF(NOT(ISNUMBER(I83)),"REVISAR AVALIAÇÃO",IF($A83="","",IF($I83&gt;=Listas!$B$9,"ALTO DESEMPENHO",IF($I83&gt;=Listas!$B$8,"DESEMPENHO ESPERADO","DESENVOLVIMENTO NECESSÁRIO")))))))</x:f>
      </x:c>
      <x:c r="K83" s="42" t="str">
        <x:f>IF(A83="","",IF(OR(NOT(ISNUMBER(Listas!$B$10)),Listas!$B$10&lt;(-4),Listas!$B$10&gt;0),"n.a.",COUNTIFS(Avaliacoes!$B$5:$B$304,A83,Avaliacoes!$M$5:$M$304,"OK",Avaliacoes!$J$5:$J$304,"&lt;="&amp;Listas!$B$10)))</x:f>
      </x:c>
      <x:c r="L83" s="42" t="str">
        <x:f>IF(A83="","",COUNTIFS(PDI!$B$5:$B$204,A83,PDI!$N$5:$N$204,"ATRASADA")+COUNTIFS(PDI!$B$5:$B$204,A83,PDI!$N$5:$N$204,"VENCE EM BREVE")+COUNTIFS(PDI!$B$5:$B$204,A83,PDI!$N$5:$N$204,"NO PRAZO"))</x:f>
      </x:c>
      <x:c r="M83" s="42" t="str">
        <x:f>IF($A83="","",COUNTIFS(PDI!$B$5:$B$204,$A83,PDI!$N$5:$N$204,"ATRASADA"))</x:f>
      </x:c>
      <x:c r="N83" s="42" t="str">
        <x:f>IF(A83="","",IF(OR(NOT(ISNUMBER(Listas!$B$10)),Listas!$B$10&lt;(-4),Listas!$B$10&gt;0),"REVISAR GAP",IF(A83="","",IF(OR(COUNT(Listas!$B$8:$B$9)&lt;&gt;2,MIN(Listas!$B$8:$B$9)&lt;1,MAX(Listas!$B$8:$B$9)&gt;5,Listas!$B$9&lt;Listas!$B$8),"REVISAR FAIXAS",IF(A83="","",IF(NOT(ISNUMBER(I83)),"REVISAR AVALIAÇÃO",IF($A83="","",IF(AND($I83&gt;=Listas!$B$9,$K83=0),"Pronto agora",IF($I83&gt;=Listas!$B$8,"Pronto em 6 meses",IF($I83&gt;0,"Pronto em 12 meses","Reavaliar"))))))))))</x:f>
      </x:c>
      <x:c r="O83" s="42" t="str">
        <x:f>IF(A83="","",IF(OR(NOT(ISNUMBER(Listas!$B$10)),Listas!$B$10&lt;(-4),Listas!$B$10&gt;0),"REVISAR GAP",IF(A83="","",IF(OR(COUNT(Listas!$B$8:$B$9)&lt;&gt;2,MIN(Listas!$B$8:$B$9)&lt;1,MAX(Listas!$B$8:$B$9)&gt;5,Listas!$B$9&lt;Listas!$B$8),"REVISAR FAIXAS",IF(A83="","",IF(COUNTIFS(PDI!$B$5:$B$204,A83,PDI!$N$5:$N$204,"REVISAR DADOS")&gt;0,"REVISAR PDI",IF(A83="","",IF(NOT(ISNUMBER(I83)),"REVISAR AVALIAÇÃO",IF($A83="","",IF($M83&gt;0,"COBRAR PDI",IF($K83&gt;0,"PRIORIZAR GAPS",IF($I83&gt;=Listas!$B$9,"RECONHECER / SUCESSÃO",IF($I83&gt;=Listas!$B$8,"MANTER E DESENVOLVER","PDI PRIORITÁRIO")))))))))))))</x:f>
      </x:c>
      <x:c r="P83" s="1"/>
      <x:c r="Q83" s="1"/>
      <x:c r="R83" s="1"/>
      <x:c r="S83" s="1"/>
      <x:c r="T83" s="1"/>
      <x:c r="U83" s="1"/>
      <x:c r="V83" s="1"/>
      <x:c r="W83" s="1"/>
    </x:row>
    <x:row r="84">
      <x:c r="A84" s="30"/>
      <x:c r="B84" s="30"/>
      <x:c r="C84" s="30"/>
      <x:c r="D84" s="30"/>
      <x:c r="E84" s="30"/>
      <x:c r="F84" s="36"/>
      <x:c r="G84" s="41" t="str">
        <x:f>IF(A84="","",IF(COUNTIF($A$5:$A$104,A84)&lt;&gt;1,"REVISAR ID",IF(COUNTIFS(Avaliacoes!$B$5:$B$304,A84,Avaliacoes!$M$5:$M$304,"REVISAR")&gt;0,"REVISAR DADOS",IF(SUMIFS(Avaliacoes!$O$5:$O$304,Avaliacoes!$B$5:$B$304,A84,Avaliacoes!$C$5:$C$304,"Competência")=0,"n.a.",SUMIFS(Avaliacoes!$N$5:$N$304,Avaliacoes!$B$5:$B$304,A84,Avaliacoes!$C$5:$C$304,"Competência")/SUMIFS(Avaliacoes!$O$5:$O$304,Avaliacoes!$B$5:$B$304,A84,Avaliacoes!$C$5:$C$304,"Competência")))))</x:f>
      </x:c>
      <x:c r="H84" s="41" t="str">
        <x:f>IF(A84="","",IF(COUNTIF($A$5:$A$104,A84)&lt;&gt;1,"REVISAR ID",IF(COUNTIFS(Avaliacoes!$B$5:$B$304,A84,Avaliacoes!$M$5:$M$304,"REVISAR")&gt;0,"REVISAR DADOS",IF(SUMIFS(Avaliacoes!$O$5:$O$304,Avaliacoes!$B$5:$B$304,A84,Avaliacoes!$C$5:$C$304,"Meta")=0,"n.a.",SUMIFS(Avaliacoes!$N$5:$N$304,Avaliacoes!$B$5:$B$304,A84,Avaliacoes!$C$5:$C$304,"Meta")/SUMIFS(Avaliacoes!$O$5:$O$304,Avaliacoes!$B$5:$B$304,A84,Avaliacoes!$C$5:$C$304,"Meta")))))</x:f>
      </x:c>
      <x:c r="I84" s="41" t="str">
        <x:f>IF(A84="","",IF(OR(COUNT(Listas!$B$6:$B$7)&lt;&gt;2,MIN(Listas!$B$6:$B$7)&lt;0,ABS(SUM(Listas!$B$6:$B$7)-1)&gt;0.000001),"REVISAR PESOS",IF(OR(AND(Listas!$B$6&gt;0,NOT(ISNUMBER(G84))),AND(Listas!$B$7&gt;0,NOT(ISNUMBER(H84)))),"AVALIAÇÃO INCOMPLETA",IF(Listas!$B$6=0,0,G84*Listas!$B$6)+IF(Listas!$B$7=0,0,H84*Listas!$B$7))))</x:f>
      </x:c>
      <x:c r="J84" s="42" t="str">
        <x:f>IF(A84="","",IF(OR(COUNT(Listas!$B$8:$B$9)&lt;&gt;2,MIN(Listas!$B$8:$B$9)&lt;1,MAX(Listas!$B$8:$B$9)&gt;5,Listas!$B$9&lt;Listas!$B$8),"REVISAR FAIXAS",IF(A84="","",IF(NOT(ISNUMBER(I84)),"REVISAR AVALIAÇÃO",IF($A84="","",IF($I84&gt;=Listas!$B$9,"ALTO DESEMPENHO",IF($I84&gt;=Listas!$B$8,"DESEMPENHO ESPERADO","DESENVOLVIMENTO NECESSÁRIO")))))))</x:f>
      </x:c>
      <x:c r="K84" s="42" t="str">
        <x:f>IF(A84="","",IF(OR(NOT(ISNUMBER(Listas!$B$10)),Listas!$B$10&lt;(-4),Listas!$B$10&gt;0),"n.a.",COUNTIFS(Avaliacoes!$B$5:$B$304,A84,Avaliacoes!$M$5:$M$304,"OK",Avaliacoes!$J$5:$J$304,"&lt;="&amp;Listas!$B$10)))</x:f>
      </x:c>
      <x:c r="L84" s="42" t="str">
        <x:f>IF(A84="","",COUNTIFS(PDI!$B$5:$B$204,A84,PDI!$N$5:$N$204,"ATRASADA")+COUNTIFS(PDI!$B$5:$B$204,A84,PDI!$N$5:$N$204,"VENCE EM BREVE")+COUNTIFS(PDI!$B$5:$B$204,A84,PDI!$N$5:$N$204,"NO PRAZO"))</x:f>
      </x:c>
      <x:c r="M84" s="42" t="str">
        <x:f>IF($A84="","",COUNTIFS(PDI!$B$5:$B$204,$A84,PDI!$N$5:$N$204,"ATRASADA"))</x:f>
      </x:c>
      <x:c r="N84" s="42" t="str">
        <x:f>IF(A84="","",IF(OR(NOT(ISNUMBER(Listas!$B$10)),Listas!$B$10&lt;(-4),Listas!$B$10&gt;0),"REVISAR GAP",IF(A84="","",IF(OR(COUNT(Listas!$B$8:$B$9)&lt;&gt;2,MIN(Listas!$B$8:$B$9)&lt;1,MAX(Listas!$B$8:$B$9)&gt;5,Listas!$B$9&lt;Listas!$B$8),"REVISAR FAIXAS",IF(A84="","",IF(NOT(ISNUMBER(I84)),"REVISAR AVALIAÇÃO",IF($A84="","",IF(AND($I84&gt;=Listas!$B$9,$K84=0),"Pronto agora",IF($I84&gt;=Listas!$B$8,"Pronto em 6 meses",IF($I84&gt;0,"Pronto em 12 meses","Reavaliar"))))))))))</x:f>
      </x:c>
      <x:c r="O84" s="42" t="str">
        <x:f>IF(A84="","",IF(OR(NOT(ISNUMBER(Listas!$B$10)),Listas!$B$10&lt;(-4),Listas!$B$10&gt;0),"REVISAR GAP",IF(A84="","",IF(OR(COUNT(Listas!$B$8:$B$9)&lt;&gt;2,MIN(Listas!$B$8:$B$9)&lt;1,MAX(Listas!$B$8:$B$9)&gt;5,Listas!$B$9&lt;Listas!$B$8),"REVISAR FAIXAS",IF(A84="","",IF(COUNTIFS(PDI!$B$5:$B$204,A84,PDI!$N$5:$N$204,"REVISAR DADOS")&gt;0,"REVISAR PDI",IF(A84="","",IF(NOT(ISNUMBER(I84)),"REVISAR AVALIAÇÃO",IF($A84="","",IF($M84&gt;0,"COBRAR PDI",IF($K84&gt;0,"PRIORIZAR GAPS",IF($I84&gt;=Listas!$B$9,"RECONHECER / SUCESSÃO",IF($I84&gt;=Listas!$B$8,"MANTER E DESENVOLVER","PDI PRIORITÁRIO")))))))))))))</x:f>
      </x:c>
      <x:c r="P84" s="1"/>
      <x:c r="Q84" s="1"/>
      <x:c r="R84" s="1"/>
      <x:c r="S84" s="1"/>
      <x:c r="T84" s="1"/>
      <x:c r="U84" s="1"/>
      <x:c r="V84" s="1"/>
      <x:c r="W84" s="1"/>
    </x:row>
    <x:row r="85">
      <x:c r="A85" s="30"/>
      <x:c r="B85" s="30"/>
      <x:c r="C85" s="30"/>
      <x:c r="D85" s="30"/>
      <x:c r="E85" s="30"/>
      <x:c r="F85" s="36"/>
      <x:c r="G85" s="41" t="str">
        <x:f>IF(A85="","",IF(COUNTIF($A$5:$A$104,A85)&lt;&gt;1,"REVISAR ID",IF(COUNTIFS(Avaliacoes!$B$5:$B$304,A85,Avaliacoes!$M$5:$M$304,"REVISAR")&gt;0,"REVISAR DADOS",IF(SUMIFS(Avaliacoes!$O$5:$O$304,Avaliacoes!$B$5:$B$304,A85,Avaliacoes!$C$5:$C$304,"Competência")=0,"n.a.",SUMIFS(Avaliacoes!$N$5:$N$304,Avaliacoes!$B$5:$B$304,A85,Avaliacoes!$C$5:$C$304,"Competência")/SUMIFS(Avaliacoes!$O$5:$O$304,Avaliacoes!$B$5:$B$304,A85,Avaliacoes!$C$5:$C$304,"Competência")))))</x:f>
      </x:c>
      <x:c r="H85" s="41" t="str">
        <x:f>IF(A85="","",IF(COUNTIF($A$5:$A$104,A85)&lt;&gt;1,"REVISAR ID",IF(COUNTIFS(Avaliacoes!$B$5:$B$304,A85,Avaliacoes!$M$5:$M$304,"REVISAR")&gt;0,"REVISAR DADOS",IF(SUMIFS(Avaliacoes!$O$5:$O$304,Avaliacoes!$B$5:$B$304,A85,Avaliacoes!$C$5:$C$304,"Meta")=0,"n.a.",SUMIFS(Avaliacoes!$N$5:$N$304,Avaliacoes!$B$5:$B$304,A85,Avaliacoes!$C$5:$C$304,"Meta")/SUMIFS(Avaliacoes!$O$5:$O$304,Avaliacoes!$B$5:$B$304,A85,Avaliacoes!$C$5:$C$304,"Meta")))))</x:f>
      </x:c>
      <x:c r="I85" s="41" t="str">
        <x:f>IF(A85="","",IF(OR(COUNT(Listas!$B$6:$B$7)&lt;&gt;2,MIN(Listas!$B$6:$B$7)&lt;0,ABS(SUM(Listas!$B$6:$B$7)-1)&gt;0.000001),"REVISAR PESOS",IF(OR(AND(Listas!$B$6&gt;0,NOT(ISNUMBER(G85))),AND(Listas!$B$7&gt;0,NOT(ISNUMBER(H85)))),"AVALIAÇÃO INCOMPLETA",IF(Listas!$B$6=0,0,G85*Listas!$B$6)+IF(Listas!$B$7=0,0,H85*Listas!$B$7))))</x:f>
      </x:c>
      <x:c r="J85" s="42" t="str">
        <x:f>IF(A85="","",IF(OR(COUNT(Listas!$B$8:$B$9)&lt;&gt;2,MIN(Listas!$B$8:$B$9)&lt;1,MAX(Listas!$B$8:$B$9)&gt;5,Listas!$B$9&lt;Listas!$B$8),"REVISAR FAIXAS",IF(A85="","",IF(NOT(ISNUMBER(I85)),"REVISAR AVALIAÇÃO",IF($A85="","",IF($I85&gt;=Listas!$B$9,"ALTO DESEMPENHO",IF($I85&gt;=Listas!$B$8,"DESEMPENHO ESPERADO","DESENVOLVIMENTO NECESSÁRIO")))))))</x:f>
      </x:c>
      <x:c r="K85" s="42" t="str">
        <x:f>IF(A85="","",IF(OR(NOT(ISNUMBER(Listas!$B$10)),Listas!$B$10&lt;(-4),Listas!$B$10&gt;0),"n.a.",COUNTIFS(Avaliacoes!$B$5:$B$304,A85,Avaliacoes!$M$5:$M$304,"OK",Avaliacoes!$J$5:$J$304,"&lt;="&amp;Listas!$B$10)))</x:f>
      </x:c>
      <x:c r="L85" s="42" t="str">
        <x:f>IF(A85="","",COUNTIFS(PDI!$B$5:$B$204,A85,PDI!$N$5:$N$204,"ATRASADA")+COUNTIFS(PDI!$B$5:$B$204,A85,PDI!$N$5:$N$204,"VENCE EM BREVE")+COUNTIFS(PDI!$B$5:$B$204,A85,PDI!$N$5:$N$204,"NO PRAZO"))</x:f>
      </x:c>
      <x:c r="M85" s="42" t="str">
        <x:f>IF($A85="","",COUNTIFS(PDI!$B$5:$B$204,$A85,PDI!$N$5:$N$204,"ATRASADA"))</x:f>
      </x:c>
      <x:c r="N85" s="42" t="str">
        <x:f>IF(A85="","",IF(OR(NOT(ISNUMBER(Listas!$B$10)),Listas!$B$10&lt;(-4),Listas!$B$10&gt;0),"REVISAR GAP",IF(A85="","",IF(OR(COUNT(Listas!$B$8:$B$9)&lt;&gt;2,MIN(Listas!$B$8:$B$9)&lt;1,MAX(Listas!$B$8:$B$9)&gt;5,Listas!$B$9&lt;Listas!$B$8),"REVISAR FAIXAS",IF(A85="","",IF(NOT(ISNUMBER(I85)),"REVISAR AVALIAÇÃO",IF($A85="","",IF(AND($I85&gt;=Listas!$B$9,$K85=0),"Pronto agora",IF($I85&gt;=Listas!$B$8,"Pronto em 6 meses",IF($I85&gt;0,"Pronto em 12 meses","Reavaliar"))))))))))</x:f>
      </x:c>
      <x:c r="O85" s="42" t="str">
        <x:f>IF(A85="","",IF(OR(NOT(ISNUMBER(Listas!$B$10)),Listas!$B$10&lt;(-4),Listas!$B$10&gt;0),"REVISAR GAP",IF(A85="","",IF(OR(COUNT(Listas!$B$8:$B$9)&lt;&gt;2,MIN(Listas!$B$8:$B$9)&lt;1,MAX(Listas!$B$8:$B$9)&gt;5,Listas!$B$9&lt;Listas!$B$8),"REVISAR FAIXAS",IF(A85="","",IF(COUNTIFS(PDI!$B$5:$B$204,A85,PDI!$N$5:$N$204,"REVISAR DADOS")&gt;0,"REVISAR PDI",IF(A85="","",IF(NOT(ISNUMBER(I85)),"REVISAR AVALIAÇÃO",IF($A85="","",IF($M85&gt;0,"COBRAR PDI",IF($K85&gt;0,"PRIORIZAR GAPS",IF($I85&gt;=Listas!$B$9,"RECONHECER / SUCESSÃO",IF($I85&gt;=Listas!$B$8,"MANTER E DESENVOLVER","PDI PRIORITÁRIO")))))))))))))</x:f>
      </x:c>
      <x:c r="P85" s="1"/>
      <x:c r="Q85" s="1"/>
      <x:c r="R85" s="1"/>
      <x:c r="S85" s="1"/>
      <x:c r="T85" s="1"/>
      <x:c r="U85" s="1"/>
      <x:c r="V85" s="1"/>
      <x:c r="W85" s="1"/>
    </x:row>
    <x:row r="86">
      <x:c r="A86" s="30"/>
      <x:c r="B86" s="30"/>
      <x:c r="C86" s="30"/>
      <x:c r="D86" s="30"/>
      <x:c r="E86" s="30"/>
      <x:c r="F86" s="36"/>
      <x:c r="G86" s="41" t="str">
        <x:f>IF(A86="","",IF(COUNTIF($A$5:$A$104,A86)&lt;&gt;1,"REVISAR ID",IF(COUNTIFS(Avaliacoes!$B$5:$B$304,A86,Avaliacoes!$M$5:$M$304,"REVISAR")&gt;0,"REVISAR DADOS",IF(SUMIFS(Avaliacoes!$O$5:$O$304,Avaliacoes!$B$5:$B$304,A86,Avaliacoes!$C$5:$C$304,"Competência")=0,"n.a.",SUMIFS(Avaliacoes!$N$5:$N$304,Avaliacoes!$B$5:$B$304,A86,Avaliacoes!$C$5:$C$304,"Competência")/SUMIFS(Avaliacoes!$O$5:$O$304,Avaliacoes!$B$5:$B$304,A86,Avaliacoes!$C$5:$C$304,"Competência")))))</x:f>
      </x:c>
      <x:c r="H86" s="41" t="str">
        <x:f>IF(A86="","",IF(COUNTIF($A$5:$A$104,A86)&lt;&gt;1,"REVISAR ID",IF(COUNTIFS(Avaliacoes!$B$5:$B$304,A86,Avaliacoes!$M$5:$M$304,"REVISAR")&gt;0,"REVISAR DADOS",IF(SUMIFS(Avaliacoes!$O$5:$O$304,Avaliacoes!$B$5:$B$304,A86,Avaliacoes!$C$5:$C$304,"Meta")=0,"n.a.",SUMIFS(Avaliacoes!$N$5:$N$304,Avaliacoes!$B$5:$B$304,A86,Avaliacoes!$C$5:$C$304,"Meta")/SUMIFS(Avaliacoes!$O$5:$O$304,Avaliacoes!$B$5:$B$304,A86,Avaliacoes!$C$5:$C$304,"Meta")))))</x:f>
      </x:c>
      <x:c r="I86" s="41" t="str">
        <x:f>IF(A86="","",IF(OR(COUNT(Listas!$B$6:$B$7)&lt;&gt;2,MIN(Listas!$B$6:$B$7)&lt;0,ABS(SUM(Listas!$B$6:$B$7)-1)&gt;0.000001),"REVISAR PESOS",IF(OR(AND(Listas!$B$6&gt;0,NOT(ISNUMBER(G86))),AND(Listas!$B$7&gt;0,NOT(ISNUMBER(H86)))),"AVALIAÇÃO INCOMPLETA",IF(Listas!$B$6=0,0,G86*Listas!$B$6)+IF(Listas!$B$7=0,0,H86*Listas!$B$7))))</x:f>
      </x:c>
      <x:c r="J86" s="42" t="str">
        <x:f>IF(A86="","",IF(OR(COUNT(Listas!$B$8:$B$9)&lt;&gt;2,MIN(Listas!$B$8:$B$9)&lt;1,MAX(Listas!$B$8:$B$9)&gt;5,Listas!$B$9&lt;Listas!$B$8),"REVISAR FAIXAS",IF(A86="","",IF(NOT(ISNUMBER(I86)),"REVISAR AVALIAÇÃO",IF($A86="","",IF($I86&gt;=Listas!$B$9,"ALTO DESEMPENHO",IF($I86&gt;=Listas!$B$8,"DESEMPENHO ESPERADO","DESENVOLVIMENTO NECESSÁRIO")))))))</x:f>
      </x:c>
      <x:c r="K86" s="42" t="str">
        <x:f>IF(A86="","",IF(OR(NOT(ISNUMBER(Listas!$B$10)),Listas!$B$10&lt;(-4),Listas!$B$10&gt;0),"n.a.",COUNTIFS(Avaliacoes!$B$5:$B$304,A86,Avaliacoes!$M$5:$M$304,"OK",Avaliacoes!$J$5:$J$304,"&lt;="&amp;Listas!$B$10)))</x:f>
      </x:c>
      <x:c r="L86" s="42" t="str">
        <x:f>IF(A86="","",COUNTIFS(PDI!$B$5:$B$204,A86,PDI!$N$5:$N$204,"ATRASADA")+COUNTIFS(PDI!$B$5:$B$204,A86,PDI!$N$5:$N$204,"VENCE EM BREVE")+COUNTIFS(PDI!$B$5:$B$204,A86,PDI!$N$5:$N$204,"NO PRAZO"))</x:f>
      </x:c>
      <x:c r="M86" s="42" t="str">
        <x:f>IF($A86="","",COUNTIFS(PDI!$B$5:$B$204,$A86,PDI!$N$5:$N$204,"ATRASADA"))</x:f>
      </x:c>
      <x:c r="N86" s="42" t="str">
        <x:f>IF(A86="","",IF(OR(NOT(ISNUMBER(Listas!$B$10)),Listas!$B$10&lt;(-4),Listas!$B$10&gt;0),"REVISAR GAP",IF(A86="","",IF(OR(COUNT(Listas!$B$8:$B$9)&lt;&gt;2,MIN(Listas!$B$8:$B$9)&lt;1,MAX(Listas!$B$8:$B$9)&gt;5,Listas!$B$9&lt;Listas!$B$8),"REVISAR FAIXAS",IF(A86="","",IF(NOT(ISNUMBER(I86)),"REVISAR AVALIAÇÃO",IF($A86="","",IF(AND($I86&gt;=Listas!$B$9,$K86=0),"Pronto agora",IF($I86&gt;=Listas!$B$8,"Pronto em 6 meses",IF($I86&gt;0,"Pronto em 12 meses","Reavaliar"))))))))))</x:f>
      </x:c>
      <x:c r="O86" s="42" t="str">
        <x:f>IF(A86="","",IF(OR(NOT(ISNUMBER(Listas!$B$10)),Listas!$B$10&lt;(-4),Listas!$B$10&gt;0),"REVISAR GAP",IF(A86="","",IF(OR(COUNT(Listas!$B$8:$B$9)&lt;&gt;2,MIN(Listas!$B$8:$B$9)&lt;1,MAX(Listas!$B$8:$B$9)&gt;5,Listas!$B$9&lt;Listas!$B$8),"REVISAR FAIXAS",IF(A86="","",IF(COUNTIFS(PDI!$B$5:$B$204,A86,PDI!$N$5:$N$204,"REVISAR DADOS")&gt;0,"REVISAR PDI",IF(A86="","",IF(NOT(ISNUMBER(I86)),"REVISAR AVALIAÇÃO",IF($A86="","",IF($M86&gt;0,"COBRAR PDI",IF($K86&gt;0,"PRIORIZAR GAPS",IF($I86&gt;=Listas!$B$9,"RECONHECER / SUCESSÃO",IF($I86&gt;=Listas!$B$8,"MANTER E DESENVOLVER","PDI PRIORITÁRIO")))))))))))))</x:f>
      </x:c>
      <x:c r="P86" s="1"/>
      <x:c r="Q86" s="1"/>
      <x:c r="R86" s="1"/>
      <x:c r="S86" s="1"/>
      <x:c r="T86" s="1"/>
      <x:c r="U86" s="1"/>
      <x:c r="V86" s="1"/>
      <x:c r="W86" s="1"/>
    </x:row>
    <x:row r="87">
      <x:c r="A87" s="30"/>
      <x:c r="B87" s="30"/>
      <x:c r="C87" s="30"/>
      <x:c r="D87" s="30"/>
      <x:c r="E87" s="30"/>
      <x:c r="F87" s="36"/>
      <x:c r="G87" s="41" t="str">
        <x:f>IF(A87="","",IF(COUNTIF($A$5:$A$104,A87)&lt;&gt;1,"REVISAR ID",IF(COUNTIFS(Avaliacoes!$B$5:$B$304,A87,Avaliacoes!$M$5:$M$304,"REVISAR")&gt;0,"REVISAR DADOS",IF(SUMIFS(Avaliacoes!$O$5:$O$304,Avaliacoes!$B$5:$B$304,A87,Avaliacoes!$C$5:$C$304,"Competência")=0,"n.a.",SUMIFS(Avaliacoes!$N$5:$N$304,Avaliacoes!$B$5:$B$304,A87,Avaliacoes!$C$5:$C$304,"Competência")/SUMIFS(Avaliacoes!$O$5:$O$304,Avaliacoes!$B$5:$B$304,A87,Avaliacoes!$C$5:$C$304,"Competência")))))</x:f>
      </x:c>
      <x:c r="H87" s="41" t="str">
        <x:f>IF(A87="","",IF(COUNTIF($A$5:$A$104,A87)&lt;&gt;1,"REVISAR ID",IF(COUNTIFS(Avaliacoes!$B$5:$B$304,A87,Avaliacoes!$M$5:$M$304,"REVISAR")&gt;0,"REVISAR DADOS",IF(SUMIFS(Avaliacoes!$O$5:$O$304,Avaliacoes!$B$5:$B$304,A87,Avaliacoes!$C$5:$C$304,"Meta")=0,"n.a.",SUMIFS(Avaliacoes!$N$5:$N$304,Avaliacoes!$B$5:$B$304,A87,Avaliacoes!$C$5:$C$304,"Meta")/SUMIFS(Avaliacoes!$O$5:$O$304,Avaliacoes!$B$5:$B$304,A87,Avaliacoes!$C$5:$C$304,"Meta")))))</x:f>
      </x:c>
      <x:c r="I87" s="41" t="str">
        <x:f>IF(A87="","",IF(OR(COUNT(Listas!$B$6:$B$7)&lt;&gt;2,MIN(Listas!$B$6:$B$7)&lt;0,ABS(SUM(Listas!$B$6:$B$7)-1)&gt;0.000001),"REVISAR PESOS",IF(OR(AND(Listas!$B$6&gt;0,NOT(ISNUMBER(G87))),AND(Listas!$B$7&gt;0,NOT(ISNUMBER(H87)))),"AVALIAÇÃO INCOMPLETA",IF(Listas!$B$6=0,0,G87*Listas!$B$6)+IF(Listas!$B$7=0,0,H87*Listas!$B$7))))</x:f>
      </x:c>
      <x:c r="J87" s="42" t="str">
        <x:f>IF(A87="","",IF(OR(COUNT(Listas!$B$8:$B$9)&lt;&gt;2,MIN(Listas!$B$8:$B$9)&lt;1,MAX(Listas!$B$8:$B$9)&gt;5,Listas!$B$9&lt;Listas!$B$8),"REVISAR FAIXAS",IF(A87="","",IF(NOT(ISNUMBER(I87)),"REVISAR AVALIAÇÃO",IF($A87="","",IF($I87&gt;=Listas!$B$9,"ALTO DESEMPENHO",IF($I87&gt;=Listas!$B$8,"DESEMPENHO ESPERADO","DESENVOLVIMENTO NECESSÁRIO")))))))</x:f>
      </x:c>
      <x:c r="K87" s="42" t="str">
        <x:f>IF(A87="","",IF(OR(NOT(ISNUMBER(Listas!$B$10)),Listas!$B$10&lt;(-4),Listas!$B$10&gt;0),"n.a.",COUNTIFS(Avaliacoes!$B$5:$B$304,A87,Avaliacoes!$M$5:$M$304,"OK",Avaliacoes!$J$5:$J$304,"&lt;="&amp;Listas!$B$10)))</x:f>
      </x:c>
      <x:c r="L87" s="42" t="str">
        <x:f>IF(A87="","",COUNTIFS(PDI!$B$5:$B$204,A87,PDI!$N$5:$N$204,"ATRASADA")+COUNTIFS(PDI!$B$5:$B$204,A87,PDI!$N$5:$N$204,"VENCE EM BREVE")+COUNTIFS(PDI!$B$5:$B$204,A87,PDI!$N$5:$N$204,"NO PRAZO"))</x:f>
      </x:c>
      <x:c r="M87" s="42" t="str">
        <x:f>IF($A87="","",COUNTIFS(PDI!$B$5:$B$204,$A87,PDI!$N$5:$N$204,"ATRASADA"))</x:f>
      </x:c>
      <x:c r="N87" s="42" t="str">
        <x:f>IF(A87="","",IF(OR(NOT(ISNUMBER(Listas!$B$10)),Listas!$B$10&lt;(-4),Listas!$B$10&gt;0),"REVISAR GAP",IF(A87="","",IF(OR(COUNT(Listas!$B$8:$B$9)&lt;&gt;2,MIN(Listas!$B$8:$B$9)&lt;1,MAX(Listas!$B$8:$B$9)&gt;5,Listas!$B$9&lt;Listas!$B$8),"REVISAR FAIXAS",IF(A87="","",IF(NOT(ISNUMBER(I87)),"REVISAR AVALIAÇÃO",IF($A87="","",IF(AND($I87&gt;=Listas!$B$9,$K87=0),"Pronto agora",IF($I87&gt;=Listas!$B$8,"Pronto em 6 meses",IF($I87&gt;0,"Pronto em 12 meses","Reavaliar"))))))))))</x:f>
      </x:c>
      <x:c r="O87" s="42" t="str">
        <x:f>IF(A87="","",IF(OR(NOT(ISNUMBER(Listas!$B$10)),Listas!$B$10&lt;(-4),Listas!$B$10&gt;0),"REVISAR GAP",IF(A87="","",IF(OR(COUNT(Listas!$B$8:$B$9)&lt;&gt;2,MIN(Listas!$B$8:$B$9)&lt;1,MAX(Listas!$B$8:$B$9)&gt;5,Listas!$B$9&lt;Listas!$B$8),"REVISAR FAIXAS",IF(A87="","",IF(COUNTIFS(PDI!$B$5:$B$204,A87,PDI!$N$5:$N$204,"REVISAR DADOS")&gt;0,"REVISAR PDI",IF(A87="","",IF(NOT(ISNUMBER(I87)),"REVISAR AVALIAÇÃO",IF($A87="","",IF($M87&gt;0,"COBRAR PDI",IF($K87&gt;0,"PRIORIZAR GAPS",IF($I87&gt;=Listas!$B$9,"RECONHECER / SUCESSÃO",IF($I87&gt;=Listas!$B$8,"MANTER E DESENVOLVER","PDI PRIORITÁRIO")))))))))))))</x:f>
      </x:c>
      <x:c r="P87" s="1"/>
      <x:c r="Q87" s="1"/>
      <x:c r="R87" s="1"/>
      <x:c r="S87" s="1"/>
      <x:c r="T87" s="1"/>
      <x:c r="U87" s="1"/>
      <x:c r="V87" s="1"/>
      <x:c r="W87" s="1"/>
    </x:row>
    <x:row r="88">
      <x:c r="A88" s="30"/>
      <x:c r="B88" s="30"/>
      <x:c r="C88" s="30"/>
      <x:c r="D88" s="30"/>
      <x:c r="E88" s="30"/>
      <x:c r="F88" s="36"/>
      <x:c r="G88" s="41" t="str">
        <x:f>IF(A88="","",IF(COUNTIF($A$5:$A$104,A88)&lt;&gt;1,"REVISAR ID",IF(COUNTIFS(Avaliacoes!$B$5:$B$304,A88,Avaliacoes!$M$5:$M$304,"REVISAR")&gt;0,"REVISAR DADOS",IF(SUMIFS(Avaliacoes!$O$5:$O$304,Avaliacoes!$B$5:$B$304,A88,Avaliacoes!$C$5:$C$304,"Competência")=0,"n.a.",SUMIFS(Avaliacoes!$N$5:$N$304,Avaliacoes!$B$5:$B$304,A88,Avaliacoes!$C$5:$C$304,"Competência")/SUMIFS(Avaliacoes!$O$5:$O$304,Avaliacoes!$B$5:$B$304,A88,Avaliacoes!$C$5:$C$304,"Competência")))))</x:f>
      </x:c>
      <x:c r="H88" s="41" t="str">
        <x:f>IF(A88="","",IF(COUNTIF($A$5:$A$104,A88)&lt;&gt;1,"REVISAR ID",IF(COUNTIFS(Avaliacoes!$B$5:$B$304,A88,Avaliacoes!$M$5:$M$304,"REVISAR")&gt;0,"REVISAR DADOS",IF(SUMIFS(Avaliacoes!$O$5:$O$304,Avaliacoes!$B$5:$B$304,A88,Avaliacoes!$C$5:$C$304,"Meta")=0,"n.a.",SUMIFS(Avaliacoes!$N$5:$N$304,Avaliacoes!$B$5:$B$304,A88,Avaliacoes!$C$5:$C$304,"Meta")/SUMIFS(Avaliacoes!$O$5:$O$304,Avaliacoes!$B$5:$B$304,A88,Avaliacoes!$C$5:$C$304,"Meta")))))</x:f>
      </x:c>
      <x:c r="I88" s="41" t="str">
        <x:f>IF(A88="","",IF(OR(COUNT(Listas!$B$6:$B$7)&lt;&gt;2,MIN(Listas!$B$6:$B$7)&lt;0,ABS(SUM(Listas!$B$6:$B$7)-1)&gt;0.000001),"REVISAR PESOS",IF(OR(AND(Listas!$B$6&gt;0,NOT(ISNUMBER(G88))),AND(Listas!$B$7&gt;0,NOT(ISNUMBER(H88)))),"AVALIAÇÃO INCOMPLETA",IF(Listas!$B$6=0,0,G88*Listas!$B$6)+IF(Listas!$B$7=0,0,H88*Listas!$B$7))))</x:f>
      </x:c>
      <x:c r="J88" s="42" t="str">
        <x:f>IF(A88="","",IF(OR(COUNT(Listas!$B$8:$B$9)&lt;&gt;2,MIN(Listas!$B$8:$B$9)&lt;1,MAX(Listas!$B$8:$B$9)&gt;5,Listas!$B$9&lt;Listas!$B$8),"REVISAR FAIXAS",IF(A88="","",IF(NOT(ISNUMBER(I88)),"REVISAR AVALIAÇÃO",IF($A88="","",IF($I88&gt;=Listas!$B$9,"ALTO DESEMPENHO",IF($I88&gt;=Listas!$B$8,"DESEMPENHO ESPERADO","DESENVOLVIMENTO NECESSÁRIO")))))))</x:f>
      </x:c>
      <x:c r="K88" s="42" t="str">
        <x:f>IF(A88="","",IF(OR(NOT(ISNUMBER(Listas!$B$10)),Listas!$B$10&lt;(-4),Listas!$B$10&gt;0),"n.a.",COUNTIFS(Avaliacoes!$B$5:$B$304,A88,Avaliacoes!$M$5:$M$304,"OK",Avaliacoes!$J$5:$J$304,"&lt;="&amp;Listas!$B$10)))</x:f>
      </x:c>
      <x:c r="L88" s="42" t="str">
        <x:f>IF(A88="","",COUNTIFS(PDI!$B$5:$B$204,A88,PDI!$N$5:$N$204,"ATRASADA")+COUNTIFS(PDI!$B$5:$B$204,A88,PDI!$N$5:$N$204,"VENCE EM BREVE")+COUNTIFS(PDI!$B$5:$B$204,A88,PDI!$N$5:$N$204,"NO PRAZO"))</x:f>
      </x:c>
      <x:c r="M88" s="42" t="str">
        <x:f>IF($A88="","",COUNTIFS(PDI!$B$5:$B$204,$A88,PDI!$N$5:$N$204,"ATRASADA"))</x:f>
      </x:c>
      <x:c r="N88" s="42" t="str">
        <x:f>IF(A88="","",IF(OR(NOT(ISNUMBER(Listas!$B$10)),Listas!$B$10&lt;(-4),Listas!$B$10&gt;0),"REVISAR GAP",IF(A88="","",IF(OR(COUNT(Listas!$B$8:$B$9)&lt;&gt;2,MIN(Listas!$B$8:$B$9)&lt;1,MAX(Listas!$B$8:$B$9)&gt;5,Listas!$B$9&lt;Listas!$B$8),"REVISAR FAIXAS",IF(A88="","",IF(NOT(ISNUMBER(I88)),"REVISAR AVALIAÇÃO",IF($A88="","",IF(AND($I88&gt;=Listas!$B$9,$K88=0),"Pronto agora",IF($I88&gt;=Listas!$B$8,"Pronto em 6 meses",IF($I88&gt;0,"Pronto em 12 meses","Reavaliar"))))))))))</x:f>
      </x:c>
      <x:c r="O88" s="42" t="str">
        <x:f>IF(A88="","",IF(OR(NOT(ISNUMBER(Listas!$B$10)),Listas!$B$10&lt;(-4),Listas!$B$10&gt;0),"REVISAR GAP",IF(A88="","",IF(OR(COUNT(Listas!$B$8:$B$9)&lt;&gt;2,MIN(Listas!$B$8:$B$9)&lt;1,MAX(Listas!$B$8:$B$9)&gt;5,Listas!$B$9&lt;Listas!$B$8),"REVISAR FAIXAS",IF(A88="","",IF(COUNTIFS(PDI!$B$5:$B$204,A88,PDI!$N$5:$N$204,"REVISAR DADOS")&gt;0,"REVISAR PDI",IF(A88="","",IF(NOT(ISNUMBER(I88)),"REVISAR AVALIAÇÃO",IF($A88="","",IF($M88&gt;0,"COBRAR PDI",IF($K88&gt;0,"PRIORIZAR GAPS",IF($I88&gt;=Listas!$B$9,"RECONHECER / SUCESSÃO",IF($I88&gt;=Listas!$B$8,"MANTER E DESENVOLVER","PDI PRIORITÁRIO")))))))))))))</x:f>
      </x:c>
      <x:c r="P88" s="1"/>
      <x:c r="Q88" s="1"/>
      <x:c r="R88" s="1"/>
      <x:c r="S88" s="1"/>
      <x:c r="T88" s="1"/>
      <x:c r="U88" s="1"/>
      <x:c r="V88" s="1"/>
      <x:c r="W88" s="1"/>
    </x:row>
    <x:row r="89">
      <x:c r="A89" s="30"/>
      <x:c r="B89" s="30"/>
      <x:c r="C89" s="30"/>
      <x:c r="D89" s="30"/>
      <x:c r="E89" s="30"/>
      <x:c r="F89" s="36"/>
      <x:c r="G89" s="41" t="str">
        <x:f>IF(A89="","",IF(COUNTIF($A$5:$A$104,A89)&lt;&gt;1,"REVISAR ID",IF(COUNTIFS(Avaliacoes!$B$5:$B$304,A89,Avaliacoes!$M$5:$M$304,"REVISAR")&gt;0,"REVISAR DADOS",IF(SUMIFS(Avaliacoes!$O$5:$O$304,Avaliacoes!$B$5:$B$304,A89,Avaliacoes!$C$5:$C$304,"Competência")=0,"n.a.",SUMIFS(Avaliacoes!$N$5:$N$304,Avaliacoes!$B$5:$B$304,A89,Avaliacoes!$C$5:$C$304,"Competência")/SUMIFS(Avaliacoes!$O$5:$O$304,Avaliacoes!$B$5:$B$304,A89,Avaliacoes!$C$5:$C$304,"Competência")))))</x:f>
      </x:c>
      <x:c r="H89" s="41" t="str">
        <x:f>IF(A89="","",IF(COUNTIF($A$5:$A$104,A89)&lt;&gt;1,"REVISAR ID",IF(COUNTIFS(Avaliacoes!$B$5:$B$304,A89,Avaliacoes!$M$5:$M$304,"REVISAR")&gt;0,"REVISAR DADOS",IF(SUMIFS(Avaliacoes!$O$5:$O$304,Avaliacoes!$B$5:$B$304,A89,Avaliacoes!$C$5:$C$304,"Meta")=0,"n.a.",SUMIFS(Avaliacoes!$N$5:$N$304,Avaliacoes!$B$5:$B$304,A89,Avaliacoes!$C$5:$C$304,"Meta")/SUMIFS(Avaliacoes!$O$5:$O$304,Avaliacoes!$B$5:$B$304,A89,Avaliacoes!$C$5:$C$304,"Meta")))))</x:f>
      </x:c>
      <x:c r="I89" s="41" t="str">
        <x:f>IF(A89="","",IF(OR(COUNT(Listas!$B$6:$B$7)&lt;&gt;2,MIN(Listas!$B$6:$B$7)&lt;0,ABS(SUM(Listas!$B$6:$B$7)-1)&gt;0.000001),"REVISAR PESOS",IF(OR(AND(Listas!$B$6&gt;0,NOT(ISNUMBER(G89))),AND(Listas!$B$7&gt;0,NOT(ISNUMBER(H89)))),"AVALIAÇÃO INCOMPLETA",IF(Listas!$B$6=0,0,G89*Listas!$B$6)+IF(Listas!$B$7=0,0,H89*Listas!$B$7))))</x:f>
      </x:c>
      <x:c r="J89" s="42" t="str">
        <x:f>IF(A89="","",IF(OR(COUNT(Listas!$B$8:$B$9)&lt;&gt;2,MIN(Listas!$B$8:$B$9)&lt;1,MAX(Listas!$B$8:$B$9)&gt;5,Listas!$B$9&lt;Listas!$B$8),"REVISAR FAIXAS",IF(A89="","",IF(NOT(ISNUMBER(I89)),"REVISAR AVALIAÇÃO",IF($A89="","",IF($I89&gt;=Listas!$B$9,"ALTO DESEMPENHO",IF($I89&gt;=Listas!$B$8,"DESEMPENHO ESPERADO","DESENVOLVIMENTO NECESSÁRIO")))))))</x:f>
      </x:c>
      <x:c r="K89" s="42" t="str">
        <x:f>IF(A89="","",IF(OR(NOT(ISNUMBER(Listas!$B$10)),Listas!$B$10&lt;(-4),Listas!$B$10&gt;0),"n.a.",COUNTIFS(Avaliacoes!$B$5:$B$304,A89,Avaliacoes!$M$5:$M$304,"OK",Avaliacoes!$J$5:$J$304,"&lt;="&amp;Listas!$B$10)))</x:f>
      </x:c>
      <x:c r="L89" s="42" t="str">
        <x:f>IF(A89="","",COUNTIFS(PDI!$B$5:$B$204,A89,PDI!$N$5:$N$204,"ATRASADA")+COUNTIFS(PDI!$B$5:$B$204,A89,PDI!$N$5:$N$204,"VENCE EM BREVE")+COUNTIFS(PDI!$B$5:$B$204,A89,PDI!$N$5:$N$204,"NO PRAZO"))</x:f>
      </x:c>
      <x:c r="M89" s="42" t="str">
        <x:f>IF($A89="","",COUNTIFS(PDI!$B$5:$B$204,$A89,PDI!$N$5:$N$204,"ATRASADA"))</x:f>
      </x:c>
      <x:c r="N89" s="42" t="str">
        <x:f>IF(A89="","",IF(OR(NOT(ISNUMBER(Listas!$B$10)),Listas!$B$10&lt;(-4),Listas!$B$10&gt;0),"REVISAR GAP",IF(A89="","",IF(OR(COUNT(Listas!$B$8:$B$9)&lt;&gt;2,MIN(Listas!$B$8:$B$9)&lt;1,MAX(Listas!$B$8:$B$9)&gt;5,Listas!$B$9&lt;Listas!$B$8),"REVISAR FAIXAS",IF(A89="","",IF(NOT(ISNUMBER(I89)),"REVISAR AVALIAÇÃO",IF($A89="","",IF(AND($I89&gt;=Listas!$B$9,$K89=0),"Pronto agora",IF($I89&gt;=Listas!$B$8,"Pronto em 6 meses",IF($I89&gt;0,"Pronto em 12 meses","Reavaliar"))))))))))</x:f>
      </x:c>
      <x:c r="O89" s="42" t="str">
        <x:f>IF(A89="","",IF(OR(NOT(ISNUMBER(Listas!$B$10)),Listas!$B$10&lt;(-4),Listas!$B$10&gt;0),"REVISAR GAP",IF(A89="","",IF(OR(COUNT(Listas!$B$8:$B$9)&lt;&gt;2,MIN(Listas!$B$8:$B$9)&lt;1,MAX(Listas!$B$8:$B$9)&gt;5,Listas!$B$9&lt;Listas!$B$8),"REVISAR FAIXAS",IF(A89="","",IF(COUNTIFS(PDI!$B$5:$B$204,A89,PDI!$N$5:$N$204,"REVISAR DADOS")&gt;0,"REVISAR PDI",IF(A89="","",IF(NOT(ISNUMBER(I89)),"REVISAR AVALIAÇÃO",IF($A89="","",IF($M89&gt;0,"COBRAR PDI",IF($K89&gt;0,"PRIORIZAR GAPS",IF($I89&gt;=Listas!$B$9,"RECONHECER / SUCESSÃO",IF($I89&gt;=Listas!$B$8,"MANTER E DESENVOLVER","PDI PRIORITÁRIO")))))))))))))</x:f>
      </x:c>
      <x:c r="P89" s="1"/>
      <x:c r="Q89" s="1"/>
      <x:c r="R89" s="1"/>
      <x:c r="S89" s="1"/>
      <x:c r="T89" s="1"/>
      <x:c r="U89" s="1"/>
      <x:c r="V89" s="1"/>
      <x:c r="W89" s="1"/>
    </x:row>
    <x:row r="90">
      <x:c r="A90" s="30"/>
      <x:c r="B90" s="30"/>
      <x:c r="C90" s="30"/>
      <x:c r="D90" s="30"/>
      <x:c r="E90" s="30"/>
      <x:c r="F90" s="36"/>
      <x:c r="G90" s="41" t="str">
        <x:f>IF(A90="","",IF(COUNTIF($A$5:$A$104,A90)&lt;&gt;1,"REVISAR ID",IF(COUNTIFS(Avaliacoes!$B$5:$B$304,A90,Avaliacoes!$M$5:$M$304,"REVISAR")&gt;0,"REVISAR DADOS",IF(SUMIFS(Avaliacoes!$O$5:$O$304,Avaliacoes!$B$5:$B$304,A90,Avaliacoes!$C$5:$C$304,"Competência")=0,"n.a.",SUMIFS(Avaliacoes!$N$5:$N$304,Avaliacoes!$B$5:$B$304,A90,Avaliacoes!$C$5:$C$304,"Competência")/SUMIFS(Avaliacoes!$O$5:$O$304,Avaliacoes!$B$5:$B$304,A90,Avaliacoes!$C$5:$C$304,"Competência")))))</x:f>
      </x:c>
      <x:c r="H90" s="41" t="str">
        <x:f>IF(A90="","",IF(COUNTIF($A$5:$A$104,A90)&lt;&gt;1,"REVISAR ID",IF(COUNTIFS(Avaliacoes!$B$5:$B$304,A90,Avaliacoes!$M$5:$M$304,"REVISAR")&gt;0,"REVISAR DADOS",IF(SUMIFS(Avaliacoes!$O$5:$O$304,Avaliacoes!$B$5:$B$304,A90,Avaliacoes!$C$5:$C$304,"Meta")=0,"n.a.",SUMIFS(Avaliacoes!$N$5:$N$304,Avaliacoes!$B$5:$B$304,A90,Avaliacoes!$C$5:$C$304,"Meta")/SUMIFS(Avaliacoes!$O$5:$O$304,Avaliacoes!$B$5:$B$304,A90,Avaliacoes!$C$5:$C$304,"Meta")))))</x:f>
      </x:c>
      <x:c r="I90" s="41" t="str">
        <x:f>IF(A90="","",IF(OR(COUNT(Listas!$B$6:$B$7)&lt;&gt;2,MIN(Listas!$B$6:$B$7)&lt;0,ABS(SUM(Listas!$B$6:$B$7)-1)&gt;0.000001),"REVISAR PESOS",IF(OR(AND(Listas!$B$6&gt;0,NOT(ISNUMBER(G90))),AND(Listas!$B$7&gt;0,NOT(ISNUMBER(H90)))),"AVALIAÇÃO INCOMPLETA",IF(Listas!$B$6=0,0,G90*Listas!$B$6)+IF(Listas!$B$7=0,0,H90*Listas!$B$7))))</x:f>
      </x:c>
      <x:c r="J90" s="42" t="str">
        <x:f>IF(A90="","",IF(OR(COUNT(Listas!$B$8:$B$9)&lt;&gt;2,MIN(Listas!$B$8:$B$9)&lt;1,MAX(Listas!$B$8:$B$9)&gt;5,Listas!$B$9&lt;Listas!$B$8),"REVISAR FAIXAS",IF(A90="","",IF(NOT(ISNUMBER(I90)),"REVISAR AVALIAÇÃO",IF($A90="","",IF($I90&gt;=Listas!$B$9,"ALTO DESEMPENHO",IF($I90&gt;=Listas!$B$8,"DESEMPENHO ESPERADO","DESENVOLVIMENTO NECESSÁRIO")))))))</x:f>
      </x:c>
      <x:c r="K90" s="42" t="str">
        <x:f>IF(A90="","",IF(OR(NOT(ISNUMBER(Listas!$B$10)),Listas!$B$10&lt;(-4),Listas!$B$10&gt;0),"n.a.",COUNTIFS(Avaliacoes!$B$5:$B$304,A90,Avaliacoes!$M$5:$M$304,"OK",Avaliacoes!$J$5:$J$304,"&lt;="&amp;Listas!$B$10)))</x:f>
      </x:c>
      <x:c r="L90" s="42" t="str">
        <x:f>IF(A90="","",COUNTIFS(PDI!$B$5:$B$204,A90,PDI!$N$5:$N$204,"ATRASADA")+COUNTIFS(PDI!$B$5:$B$204,A90,PDI!$N$5:$N$204,"VENCE EM BREVE")+COUNTIFS(PDI!$B$5:$B$204,A90,PDI!$N$5:$N$204,"NO PRAZO"))</x:f>
      </x:c>
      <x:c r="M90" s="42" t="str">
        <x:f>IF($A90="","",COUNTIFS(PDI!$B$5:$B$204,$A90,PDI!$N$5:$N$204,"ATRASADA"))</x:f>
      </x:c>
      <x:c r="N90" s="42" t="str">
        <x:f>IF(A90="","",IF(OR(NOT(ISNUMBER(Listas!$B$10)),Listas!$B$10&lt;(-4),Listas!$B$10&gt;0),"REVISAR GAP",IF(A90="","",IF(OR(COUNT(Listas!$B$8:$B$9)&lt;&gt;2,MIN(Listas!$B$8:$B$9)&lt;1,MAX(Listas!$B$8:$B$9)&gt;5,Listas!$B$9&lt;Listas!$B$8),"REVISAR FAIXAS",IF(A90="","",IF(NOT(ISNUMBER(I90)),"REVISAR AVALIAÇÃO",IF($A90="","",IF(AND($I90&gt;=Listas!$B$9,$K90=0),"Pronto agora",IF($I90&gt;=Listas!$B$8,"Pronto em 6 meses",IF($I90&gt;0,"Pronto em 12 meses","Reavaliar"))))))))))</x:f>
      </x:c>
      <x:c r="O90" s="42" t="str">
        <x:f>IF(A90="","",IF(OR(NOT(ISNUMBER(Listas!$B$10)),Listas!$B$10&lt;(-4),Listas!$B$10&gt;0),"REVISAR GAP",IF(A90="","",IF(OR(COUNT(Listas!$B$8:$B$9)&lt;&gt;2,MIN(Listas!$B$8:$B$9)&lt;1,MAX(Listas!$B$8:$B$9)&gt;5,Listas!$B$9&lt;Listas!$B$8),"REVISAR FAIXAS",IF(A90="","",IF(COUNTIFS(PDI!$B$5:$B$204,A90,PDI!$N$5:$N$204,"REVISAR DADOS")&gt;0,"REVISAR PDI",IF(A90="","",IF(NOT(ISNUMBER(I90)),"REVISAR AVALIAÇÃO",IF($A90="","",IF($M90&gt;0,"COBRAR PDI",IF($K90&gt;0,"PRIORIZAR GAPS",IF($I90&gt;=Listas!$B$9,"RECONHECER / SUCESSÃO",IF($I90&gt;=Listas!$B$8,"MANTER E DESENVOLVER","PDI PRIORITÁRIO")))))))))))))</x:f>
      </x:c>
      <x:c r="P90" s="1"/>
      <x:c r="Q90" s="1"/>
      <x:c r="R90" s="1"/>
      <x:c r="S90" s="1"/>
      <x:c r="T90" s="1"/>
      <x:c r="U90" s="1"/>
      <x:c r="V90" s="1"/>
      <x:c r="W90" s="1"/>
    </x:row>
    <x:row r="91">
      <x:c r="A91" s="30"/>
      <x:c r="B91" s="30"/>
      <x:c r="C91" s="30"/>
      <x:c r="D91" s="30"/>
      <x:c r="E91" s="30"/>
      <x:c r="F91" s="36"/>
      <x:c r="G91" s="41" t="str">
        <x:f>IF(A91="","",IF(COUNTIF($A$5:$A$104,A91)&lt;&gt;1,"REVISAR ID",IF(COUNTIFS(Avaliacoes!$B$5:$B$304,A91,Avaliacoes!$M$5:$M$304,"REVISAR")&gt;0,"REVISAR DADOS",IF(SUMIFS(Avaliacoes!$O$5:$O$304,Avaliacoes!$B$5:$B$304,A91,Avaliacoes!$C$5:$C$304,"Competência")=0,"n.a.",SUMIFS(Avaliacoes!$N$5:$N$304,Avaliacoes!$B$5:$B$304,A91,Avaliacoes!$C$5:$C$304,"Competência")/SUMIFS(Avaliacoes!$O$5:$O$304,Avaliacoes!$B$5:$B$304,A91,Avaliacoes!$C$5:$C$304,"Competência")))))</x:f>
      </x:c>
      <x:c r="H91" s="41" t="str">
        <x:f>IF(A91="","",IF(COUNTIF($A$5:$A$104,A91)&lt;&gt;1,"REVISAR ID",IF(COUNTIFS(Avaliacoes!$B$5:$B$304,A91,Avaliacoes!$M$5:$M$304,"REVISAR")&gt;0,"REVISAR DADOS",IF(SUMIFS(Avaliacoes!$O$5:$O$304,Avaliacoes!$B$5:$B$304,A91,Avaliacoes!$C$5:$C$304,"Meta")=0,"n.a.",SUMIFS(Avaliacoes!$N$5:$N$304,Avaliacoes!$B$5:$B$304,A91,Avaliacoes!$C$5:$C$304,"Meta")/SUMIFS(Avaliacoes!$O$5:$O$304,Avaliacoes!$B$5:$B$304,A91,Avaliacoes!$C$5:$C$304,"Meta")))))</x:f>
      </x:c>
      <x:c r="I91" s="41" t="str">
        <x:f>IF(A91="","",IF(OR(COUNT(Listas!$B$6:$B$7)&lt;&gt;2,MIN(Listas!$B$6:$B$7)&lt;0,ABS(SUM(Listas!$B$6:$B$7)-1)&gt;0.000001),"REVISAR PESOS",IF(OR(AND(Listas!$B$6&gt;0,NOT(ISNUMBER(G91))),AND(Listas!$B$7&gt;0,NOT(ISNUMBER(H91)))),"AVALIAÇÃO INCOMPLETA",IF(Listas!$B$6=0,0,G91*Listas!$B$6)+IF(Listas!$B$7=0,0,H91*Listas!$B$7))))</x:f>
      </x:c>
      <x:c r="J91" s="42" t="str">
        <x:f>IF(A91="","",IF(OR(COUNT(Listas!$B$8:$B$9)&lt;&gt;2,MIN(Listas!$B$8:$B$9)&lt;1,MAX(Listas!$B$8:$B$9)&gt;5,Listas!$B$9&lt;Listas!$B$8),"REVISAR FAIXAS",IF(A91="","",IF(NOT(ISNUMBER(I91)),"REVISAR AVALIAÇÃO",IF($A91="","",IF($I91&gt;=Listas!$B$9,"ALTO DESEMPENHO",IF($I91&gt;=Listas!$B$8,"DESEMPENHO ESPERADO","DESENVOLVIMENTO NECESSÁRIO")))))))</x:f>
      </x:c>
      <x:c r="K91" s="42" t="str">
        <x:f>IF(A91="","",IF(OR(NOT(ISNUMBER(Listas!$B$10)),Listas!$B$10&lt;(-4),Listas!$B$10&gt;0),"n.a.",COUNTIFS(Avaliacoes!$B$5:$B$304,A91,Avaliacoes!$M$5:$M$304,"OK",Avaliacoes!$J$5:$J$304,"&lt;="&amp;Listas!$B$10)))</x:f>
      </x:c>
      <x:c r="L91" s="42" t="str">
        <x:f>IF(A91="","",COUNTIFS(PDI!$B$5:$B$204,A91,PDI!$N$5:$N$204,"ATRASADA")+COUNTIFS(PDI!$B$5:$B$204,A91,PDI!$N$5:$N$204,"VENCE EM BREVE")+COUNTIFS(PDI!$B$5:$B$204,A91,PDI!$N$5:$N$204,"NO PRAZO"))</x:f>
      </x:c>
      <x:c r="M91" s="42" t="str">
        <x:f>IF($A91="","",COUNTIFS(PDI!$B$5:$B$204,$A91,PDI!$N$5:$N$204,"ATRASADA"))</x:f>
      </x:c>
      <x:c r="N91" s="42" t="str">
        <x:f>IF(A91="","",IF(OR(NOT(ISNUMBER(Listas!$B$10)),Listas!$B$10&lt;(-4),Listas!$B$10&gt;0),"REVISAR GAP",IF(A91="","",IF(OR(COUNT(Listas!$B$8:$B$9)&lt;&gt;2,MIN(Listas!$B$8:$B$9)&lt;1,MAX(Listas!$B$8:$B$9)&gt;5,Listas!$B$9&lt;Listas!$B$8),"REVISAR FAIXAS",IF(A91="","",IF(NOT(ISNUMBER(I91)),"REVISAR AVALIAÇÃO",IF($A91="","",IF(AND($I91&gt;=Listas!$B$9,$K91=0),"Pronto agora",IF($I91&gt;=Listas!$B$8,"Pronto em 6 meses",IF($I91&gt;0,"Pronto em 12 meses","Reavaliar"))))))))))</x:f>
      </x:c>
      <x:c r="O91" s="42" t="str">
        <x:f>IF(A91="","",IF(OR(NOT(ISNUMBER(Listas!$B$10)),Listas!$B$10&lt;(-4),Listas!$B$10&gt;0),"REVISAR GAP",IF(A91="","",IF(OR(COUNT(Listas!$B$8:$B$9)&lt;&gt;2,MIN(Listas!$B$8:$B$9)&lt;1,MAX(Listas!$B$8:$B$9)&gt;5,Listas!$B$9&lt;Listas!$B$8),"REVISAR FAIXAS",IF(A91="","",IF(COUNTIFS(PDI!$B$5:$B$204,A91,PDI!$N$5:$N$204,"REVISAR DADOS")&gt;0,"REVISAR PDI",IF(A91="","",IF(NOT(ISNUMBER(I91)),"REVISAR AVALIAÇÃO",IF($A91="","",IF($M91&gt;0,"COBRAR PDI",IF($K91&gt;0,"PRIORIZAR GAPS",IF($I91&gt;=Listas!$B$9,"RECONHECER / SUCESSÃO",IF($I91&gt;=Listas!$B$8,"MANTER E DESENVOLVER","PDI PRIORITÁRIO")))))))))))))</x:f>
      </x:c>
      <x:c r="P91" s="1"/>
      <x:c r="Q91" s="1"/>
      <x:c r="R91" s="1"/>
      <x:c r="S91" s="1"/>
      <x:c r="T91" s="1"/>
      <x:c r="U91" s="1"/>
      <x:c r="V91" s="1"/>
      <x:c r="W91" s="1"/>
    </x:row>
    <x:row r="92">
      <x:c r="A92" s="30"/>
      <x:c r="B92" s="30"/>
      <x:c r="C92" s="30"/>
      <x:c r="D92" s="30"/>
      <x:c r="E92" s="30"/>
      <x:c r="F92" s="36"/>
      <x:c r="G92" s="41" t="str">
        <x:f>IF(A92="","",IF(COUNTIF($A$5:$A$104,A92)&lt;&gt;1,"REVISAR ID",IF(COUNTIFS(Avaliacoes!$B$5:$B$304,A92,Avaliacoes!$M$5:$M$304,"REVISAR")&gt;0,"REVISAR DADOS",IF(SUMIFS(Avaliacoes!$O$5:$O$304,Avaliacoes!$B$5:$B$304,A92,Avaliacoes!$C$5:$C$304,"Competência")=0,"n.a.",SUMIFS(Avaliacoes!$N$5:$N$304,Avaliacoes!$B$5:$B$304,A92,Avaliacoes!$C$5:$C$304,"Competência")/SUMIFS(Avaliacoes!$O$5:$O$304,Avaliacoes!$B$5:$B$304,A92,Avaliacoes!$C$5:$C$304,"Competência")))))</x:f>
      </x:c>
      <x:c r="H92" s="41" t="str">
        <x:f>IF(A92="","",IF(COUNTIF($A$5:$A$104,A92)&lt;&gt;1,"REVISAR ID",IF(COUNTIFS(Avaliacoes!$B$5:$B$304,A92,Avaliacoes!$M$5:$M$304,"REVISAR")&gt;0,"REVISAR DADOS",IF(SUMIFS(Avaliacoes!$O$5:$O$304,Avaliacoes!$B$5:$B$304,A92,Avaliacoes!$C$5:$C$304,"Meta")=0,"n.a.",SUMIFS(Avaliacoes!$N$5:$N$304,Avaliacoes!$B$5:$B$304,A92,Avaliacoes!$C$5:$C$304,"Meta")/SUMIFS(Avaliacoes!$O$5:$O$304,Avaliacoes!$B$5:$B$304,A92,Avaliacoes!$C$5:$C$304,"Meta")))))</x:f>
      </x:c>
      <x:c r="I92" s="41" t="str">
        <x:f>IF(A92="","",IF(OR(COUNT(Listas!$B$6:$B$7)&lt;&gt;2,MIN(Listas!$B$6:$B$7)&lt;0,ABS(SUM(Listas!$B$6:$B$7)-1)&gt;0.000001),"REVISAR PESOS",IF(OR(AND(Listas!$B$6&gt;0,NOT(ISNUMBER(G92))),AND(Listas!$B$7&gt;0,NOT(ISNUMBER(H92)))),"AVALIAÇÃO INCOMPLETA",IF(Listas!$B$6=0,0,G92*Listas!$B$6)+IF(Listas!$B$7=0,0,H92*Listas!$B$7))))</x:f>
      </x:c>
      <x:c r="J92" s="42" t="str">
        <x:f>IF(A92="","",IF(OR(COUNT(Listas!$B$8:$B$9)&lt;&gt;2,MIN(Listas!$B$8:$B$9)&lt;1,MAX(Listas!$B$8:$B$9)&gt;5,Listas!$B$9&lt;Listas!$B$8),"REVISAR FAIXAS",IF(A92="","",IF(NOT(ISNUMBER(I92)),"REVISAR AVALIAÇÃO",IF($A92="","",IF($I92&gt;=Listas!$B$9,"ALTO DESEMPENHO",IF($I92&gt;=Listas!$B$8,"DESEMPENHO ESPERADO","DESENVOLVIMENTO NECESSÁRIO")))))))</x:f>
      </x:c>
      <x:c r="K92" s="42" t="str">
        <x:f>IF(A92="","",IF(OR(NOT(ISNUMBER(Listas!$B$10)),Listas!$B$10&lt;(-4),Listas!$B$10&gt;0),"n.a.",COUNTIFS(Avaliacoes!$B$5:$B$304,A92,Avaliacoes!$M$5:$M$304,"OK",Avaliacoes!$J$5:$J$304,"&lt;="&amp;Listas!$B$10)))</x:f>
      </x:c>
      <x:c r="L92" s="42" t="str">
        <x:f>IF(A92="","",COUNTIFS(PDI!$B$5:$B$204,A92,PDI!$N$5:$N$204,"ATRASADA")+COUNTIFS(PDI!$B$5:$B$204,A92,PDI!$N$5:$N$204,"VENCE EM BREVE")+COUNTIFS(PDI!$B$5:$B$204,A92,PDI!$N$5:$N$204,"NO PRAZO"))</x:f>
      </x:c>
      <x:c r="M92" s="42" t="str">
        <x:f>IF($A92="","",COUNTIFS(PDI!$B$5:$B$204,$A92,PDI!$N$5:$N$204,"ATRASADA"))</x:f>
      </x:c>
      <x:c r="N92" s="42" t="str">
        <x:f>IF(A92="","",IF(OR(NOT(ISNUMBER(Listas!$B$10)),Listas!$B$10&lt;(-4),Listas!$B$10&gt;0),"REVISAR GAP",IF(A92="","",IF(OR(COUNT(Listas!$B$8:$B$9)&lt;&gt;2,MIN(Listas!$B$8:$B$9)&lt;1,MAX(Listas!$B$8:$B$9)&gt;5,Listas!$B$9&lt;Listas!$B$8),"REVISAR FAIXAS",IF(A92="","",IF(NOT(ISNUMBER(I92)),"REVISAR AVALIAÇÃO",IF($A92="","",IF(AND($I92&gt;=Listas!$B$9,$K92=0),"Pronto agora",IF($I92&gt;=Listas!$B$8,"Pronto em 6 meses",IF($I92&gt;0,"Pronto em 12 meses","Reavaliar"))))))))))</x:f>
      </x:c>
      <x:c r="O92" s="42" t="str">
        <x:f>IF(A92="","",IF(OR(NOT(ISNUMBER(Listas!$B$10)),Listas!$B$10&lt;(-4),Listas!$B$10&gt;0),"REVISAR GAP",IF(A92="","",IF(OR(COUNT(Listas!$B$8:$B$9)&lt;&gt;2,MIN(Listas!$B$8:$B$9)&lt;1,MAX(Listas!$B$8:$B$9)&gt;5,Listas!$B$9&lt;Listas!$B$8),"REVISAR FAIXAS",IF(A92="","",IF(COUNTIFS(PDI!$B$5:$B$204,A92,PDI!$N$5:$N$204,"REVISAR DADOS")&gt;0,"REVISAR PDI",IF(A92="","",IF(NOT(ISNUMBER(I92)),"REVISAR AVALIAÇÃO",IF($A92="","",IF($M92&gt;0,"COBRAR PDI",IF($K92&gt;0,"PRIORIZAR GAPS",IF($I92&gt;=Listas!$B$9,"RECONHECER / SUCESSÃO",IF($I92&gt;=Listas!$B$8,"MANTER E DESENVOLVER","PDI PRIORITÁRIO")))))))))))))</x:f>
      </x:c>
      <x:c r="P92" s="1"/>
      <x:c r="Q92" s="1"/>
      <x:c r="R92" s="1"/>
      <x:c r="S92" s="1"/>
      <x:c r="T92" s="1"/>
      <x:c r="U92" s="1"/>
      <x:c r="V92" s="1"/>
      <x:c r="W92" s="1"/>
    </x:row>
    <x:row r="93">
      <x:c r="A93" s="30"/>
      <x:c r="B93" s="30"/>
      <x:c r="C93" s="30"/>
      <x:c r="D93" s="30"/>
      <x:c r="E93" s="30"/>
      <x:c r="F93" s="36"/>
      <x:c r="G93" s="41" t="str">
        <x:f>IF(A93="","",IF(COUNTIF($A$5:$A$104,A93)&lt;&gt;1,"REVISAR ID",IF(COUNTIFS(Avaliacoes!$B$5:$B$304,A93,Avaliacoes!$M$5:$M$304,"REVISAR")&gt;0,"REVISAR DADOS",IF(SUMIFS(Avaliacoes!$O$5:$O$304,Avaliacoes!$B$5:$B$304,A93,Avaliacoes!$C$5:$C$304,"Competência")=0,"n.a.",SUMIFS(Avaliacoes!$N$5:$N$304,Avaliacoes!$B$5:$B$304,A93,Avaliacoes!$C$5:$C$304,"Competência")/SUMIFS(Avaliacoes!$O$5:$O$304,Avaliacoes!$B$5:$B$304,A93,Avaliacoes!$C$5:$C$304,"Competência")))))</x:f>
      </x:c>
      <x:c r="H93" s="41" t="str">
        <x:f>IF(A93="","",IF(COUNTIF($A$5:$A$104,A93)&lt;&gt;1,"REVISAR ID",IF(COUNTIFS(Avaliacoes!$B$5:$B$304,A93,Avaliacoes!$M$5:$M$304,"REVISAR")&gt;0,"REVISAR DADOS",IF(SUMIFS(Avaliacoes!$O$5:$O$304,Avaliacoes!$B$5:$B$304,A93,Avaliacoes!$C$5:$C$304,"Meta")=0,"n.a.",SUMIFS(Avaliacoes!$N$5:$N$304,Avaliacoes!$B$5:$B$304,A93,Avaliacoes!$C$5:$C$304,"Meta")/SUMIFS(Avaliacoes!$O$5:$O$304,Avaliacoes!$B$5:$B$304,A93,Avaliacoes!$C$5:$C$304,"Meta")))))</x:f>
      </x:c>
      <x:c r="I93" s="41" t="str">
        <x:f>IF(A93="","",IF(OR(COUNT(Listas!$B$6:$B$7)&lt;&gt;2,MIN(Listas!$B$6:$B$7)&lt;0,ABS(SUM(Listas!$B$6:$B$7)-1)&gt;0.000001),"REVISAR PESOS",IF(OR(AND(Listas!$B$6&gt;0,NOT(ISNUMBER(G93))),AND(Listas!$B$7&gt;0,NOT(ISNUMBER(H93)))),"AVALIAÇÃO INCOMPLETA",IF(Listas!$B$6=0,0,G93*Listas!$B$6)+IF(Listas!$B$7=0,0,H93*Listas!$B$7))))</x:f>
      </x:c>
      <x:c r="J93" s="42" t="str">
        <x:f>IF(A93="","",IF(OR(COUNT(Listas!$B$8:$B$9)&lt;&gt;2,MIN(Listas!$B$8:$B$9)&lt;1,MAX(Listas!$B$8:$B$9)&gt;5,Listas!$B$9&lt;Listas!$B$8),"REVISAR FAIXAS",IF(A93="","",IF(NOT(ISNUMBER(I93)),"REVISAR AVALIAÇÃO",IF($A93="","",IF($I93&gt;=Listas!$B$9,"ALTO DESEMPENHO",IF($I93&gt;=Listas!$B$8,"DESEMPENHO ESPERADO","DESENVOLVIMENTO NECESSÁRIO")))))))</x:f>
      </x:c>
      <x:c r="K93" s="42" t="str">
        <x:f>IF(A93="","",IF(OR(NOT(ISNUMBER(Listas!$B$10)),Listas!$B$10&lt;(-4),Listas!$B$10&gt;0),"n.a.",COUNTIFS(Avaliacoes!$B$5:$B$304,A93,Avaliacoes!$M$5:$M$304,"OK",Avaliacoes!$J$5:$J$304,"&lt;="&amp;Listas!$B$10)))</x:f>
      </x:c>
      <x:c r="L93" s="42" t="str">
        <x:f>IF(A93="","",COUNTIFS(PDI!$B$5:$B$204,A93,PDI!$N$5:$N$204,"ATRASADA")+COUNTIFS(PDI!$B$5:$B$204,A93,PDI!$N$5:$N$204,"VENCE EM BREVE")+COUNTIFS(PDI!$B$5:$B$204,A93,PDI!$N$5:$N$204,"NO PRAZO"))</x:f>
      </x:c>
      <x:c r="M93" s="42" t="str">
        <x:f>IF($A93="","",COUNTIFS(PDI!$B$5:$B$204,$A93,PDI!$N$5:$N$204,"ATRASADA"))</x:f>
      </x:c>
      <x:c r="N93" s="42" t="str">
        <x:f>IF(A93="","",IF(OR(NOT(ISNUMBER(Listas!$B$10)),Listas!$B$10&lt;(-4),Listas!$B$10&gt;0),"REVISAR GAP",IF(A93="","",IF(OR(COUNT(Listas!$B$8:$B$9)&lt;&gt;2,MIN(Listas!$B$8:$B$9)&lt;1,MAX(Listas!$B$8:$B$9)&gt;5,Listas!$B$9&lt;Listas!$B$8),"REVISAR FAIXAS",IF(A93="","",IF(NOT(ISNUMBER(I93)),"REVISAR AVALIAÇÃO",IF($A93="","",IF(AND($I93&gt;=Listas!$B$9,$K93=0),"Pronto agora",IF($I93&gt;=Listas!$B$8,"Pronto em 6 meses",IF($I93&gt;0,"Pronto em 12 meses","Reavaliar"))))))))))</x:f>
      </x:c>
      <x:c r="O93" s="42" t="str">
        <x:f>IF(A93="","",IF(OR(NOT(ISNUMBER(Listas!$B$10)),Listas!$B$10&lt;(-4),Listas!$B$10&gt;0),"REVISAR GAP",IF(A93="","",IF(OR(COUNT(Listas!$B$8:$B$9)&lt;&gt;2,MIN(Listas!$B$8:$B$9)&lt;1,MAX(Listas!$B$8:$B$9)&gt;5,Listas!$B$9&lt;Listas!$B$8),"REVISAR FAIXAS",IF(A93="","",IF(COUNTIFS(PDI!$B$5:$B$204,A93,PDI!$N$5:$N$204,"REVISAR DADOS")&gt;0,"REVISAR PDI",IF(A93="","",IF(NOT(ISNUMBER(I93)),"REVISAR AVALIAÇÃO",IF($A93="","",IF($M93&gt;0,"COBRAR PDI",IF($K93&gt;0,"PRIORIZAR GAPS",IF($I93&gt;=Listas!$B$9,"RECONHECER / SUCESSÃO",IF($I93&gt;=Listas!$B$8,"MANTER E DESENVOLVER","PDI PRIORITÁRIO")))))))))))))</x:f>
      </x:c>
      <x:c r="P93" s="1"/>
      <x:c r="Q93" s="1"/>
      <x:c r="R93" s="1"/>
      <x:c r="S93" s="1"/>
      <x:c r="T93" s="1"/>
      <x:c r="U93" s="1"/>
      <x:c r="V93" s="1"/>
      <x:c r="W93" s="1"/>
    </x:row>
    <x:row r="94">
      <x:c r="A94" s="30"/>
      <x:c r="B94" s="30"/>
      <x:c r="C94" s="30"/>
      <x:c r="D94" s="30"/>
      <x:c r="E94" s="30"/>
      <x:c r="F94" s="36"/>
      <x:c r="G94" s="41" t="str">
        <x:f>IF(A94="","",IF(COUNTIF($A$5:$A$104,A94)&lt;&gt;1,"REVISAR ID",IF(COUNTIFS(Avaliacoes!$B$5:$B$304,A94,Avaliacoes!$M$5:$M$304,"REVISAR")&gt;0,"REVISAR DADOS",IF(SUMIFS(Avaliacoes!$O$5:$O$304,Avaliacoes!$B$5:$B$304,A94,Avaliacoes!$C$5:$C$304,"Competência")=0,"n.a.",SUMIFS(Avaliacoes!$N$5:$N$304,Avaliacoes!$B$5:$B$304,A94,Avaliacoes!$C$5:$C$304,"Competência")/SUMIFS(Avaliacoes!$O$5:$O$304,Avaliacoes!$B$5:$B$304,A94,Avaliacoes!$C$5:$C$304,"Competência")))))</x:f>
      </x:c>
      <x:c r="H94" s="41" t="str">
        <x:f>IF(A94="","",IF(COUNTIF($A$5:$A$104,A94)&lt;&gt;1,"REVISAR ID",IF(COUNTIFS(Avaliacoes!$B$5:$B$304,A94,Avaliacoes!$M$5:$M$304,"REVISAR")&gt;0,"REVISAR DADOS",IF(SUMIFS(Avaliacoes!$O$5:$O$304,Avaliacoes!$B$5:$B$304,A94,Avaliacoes!$C$5:$C$304,"Meta")=0,"n.a.",SUMIFS(Avaliacoes!$N$5:$N$304,Avaliacoes!$B$5:$B$304,A94,Avaliacoes!$C$5:$C$304,"Meta")/SUMIFS(Avaliacoes!$O$5:$O$304,Avaliacoes!$B$5:$B$304,A94,Avaliacoes!$C$5:$C$304,"Meta")))))</x:f>
      </x:c>
      <x:c r="I94" s="41" t="str">
        <x:f>IF(A94="","",IF(OR(COUNT(Listas!$B$6:$B$7)&lt;&gt;2,MIN(Listas!$B$6:$B$7)&lt;0,ABS(SUM(Listas!$B$6:$B$7)-1)&gt;0.000001),"REVISAR PESOS",IF(OR(AND(Listas!$B$6&gt;0,NOT(ISNUMBER(G94))),AND(Listas!$B$7&gt;0,NOT(ISNUMBER(H94)))),"AVALIAÇÃO INCOMPLETA",IF(Listas!$B$6=0,0,G94*Listas!$B$6)+IF(Listas!$B$7=0,0,H94*Listas!$B$7))))</x:f>
      </x:c>
      <x:c r="J94" s="42" t="str">
        <x:f>IF(A94="","",IF(OR(COUNT(Listas!$B$8:$B$9)&lt;&gt;2,MIN(Listas!$B$8:$B$9)&lt;1,MAX(Listas!$B$8:$B$9)&gt;5,Listas!$B$9&lt;Listas!$B$8),"REVISAR FAIXAS",IF(A94="","",IF(NOT(ISNUMBER(I94)),"REVISAR AVALIAÇÃO",IF($A94="","",IF($I94&gt;=Listas!$B$9,"ALTO DESEMPENHO",IF($I94&gt;=Listas!$B$8,"DESEMPENHO ESPERADO","DESENVOLVIMENTO NECESSÁRIO")))))))</x:f>
      </x:c>
      <x:c r="K94" s="42" t="str">
        <x:f>IF(A94="","",IF(OR(NOT(ISNUMBER(Listas!$B$10)),Listas!$B$10&lt;(-4),Listas!$B$10&gt;0),"n.a.",COUNTIFS(Avaliacoes!$B$5:$B$304,A94,Avaliacoes!$M$5:$M$304,"OK",Avaliacoes!$J$5:$J$304,"&lt;="&amp;Listas!$B$10)))</x:f>
      </x:c>
      <x:c r="L94" s="42" t="str">
        <x:f>IF(A94="","",COUNTIFS(PDI!$B$5:$B$204,A94,PDI!$N$5:$N$204,"ATRASADA")+COUNTIFS(PDI!$B$5:$B$204,A94,PDI!$N$5:$N$204,"VENCE EM BREVE")+COUNTIFS(PDI!$B$5:$B$204,A94,PDI!$N$5:$N$204,"NO PRAZO"))</x:f>
      </x:c>
      <x:c r="M94" s="42" t="str">
        <x:f>IF($A94="","",COUNTIFS(PDI!$B$5:$B$204,$A94,PDI!$N$5:$N$204,"ATRASADA"))</x:f>
      </x:c>
      <x:c r="N94" s="42" t="str">
        <x:f>IF(A94="","",IF(OR(NOT(ISNUMBER(Listas!$B$10)),Listas!$B$10&lt;(-4),Listas!$B$10&gt;0),"REVISAR GAP",IF(A94="","",IF(OR(COUNT(Listas!$B$8:$B$9)&lt;&gt;2,MIN(Listas!$B$8:$B$9)&lt;1,MAX(Listas!$B$8:$B$9)&gt;5,Listas!$B$9&lt;Listas!$B$8),"REVISAR FAIXAS",IF(A94="","",IF(NOT(ISNUMBER(I94)),"REVISAR AVALIAÇÃO",IF($A94="","",IF(AND($I94&gt;=Listas!$B$9,$K94=0),"Pronto agora",IF($I94&gt;=Listas!$B$8,"Pronto em 6 meses",IF($I94&gt;0,"Pronto em 12 meses","Reavaliar"))))))))))</x:f>
      </x:c>
      <x:c r="O94" s="42" t="str">
        <x:f>IF(A94="","",IF(OR(NOT(ISNUMBER(Listas!$B$10)),Listas!$B$10&lt;(-4),Listas!$B$10&gt;0),"REVISAR GAP",IF(A94="","",IF(OR(COUNT(Listas!$B$8:$B$9)&lt;&gt;2,MIN(Listas!$B$8:$B$9)&lt;1,MAX(Listas!$B$8:$B$9)&gt;5,Listas!$B$9&lt;Listas!$B$8),"REVISAR FAIXAS",IF(A94="","",IF(COUNTIFS(PDI!$B$5:$B$204,A94,PDI!$N$5:$N$204,"REVISAR DADOS")&gt;0,"REVISAR PDI",IF(A94="","",IF(NOT(ISNUMBER(I94)),"REVISAR AVALIAÇÃO",IF($A94="","",IF($M94&gt;0,"COBRAR PDI",IF($K94&gt;0,"PRIORIZAR GAPS",IF($I94&gt;=Listas!$B$9,"RECONHECER / SUCESSÃO",IF($I94&gt;=Listas!$B$8,"MANTER E DESENVOLVER","PDI PRIORITÁRIO")))))))))))))</x:f>
      </x:c>
      <x:c r="P94" s="1"/>
      <x:c r="Q94" s="1"/>
      <x:c r="R94" s="1"/>
      <x:c r="S94" s="1"/>
      <x:c r="T94" s="1"/>
      <x:c r="U94" s="1"/>
      <x:c r="V94" s="1"/>
      <x:c r="W94" s="1"/>
    </x:row>
    <x:row r="95">
      <x:c r="A95" s="30"/>
      <x:c r="B95" s="30"/>
      <x:c r="C95" s="30"/>
      <x:c r="D95" s="30"/>
      <x:c r="E95" s="30"/>
      <x:c r="F95" s="36"/>
      <x:c r="G95" s="41" t="str">
        <x:f>IF(A95="","",IF(COUNTIF($A$5:$A$104,A95)&lt;&gt;1,"REVISAR ID",IF(COUNTIFS(Avaliacoes!$B$5:$B$304,A95,Avaliacoes!$M$5:$M$304,"REVISAR")&gt;0,"REVISAR DADOS",IF(SUMIFS(Avaliacoes!$O$5:$O$304,Avaliacoes!$B$5:$B$304,A95,Avaliacoes!$C$5:$C$304,"Competência")=0,"n.a.",SUMIFS(Avaliacoes!$N$5:$N$304,Avaliacoes!$B$5:$B$304,A95,Avaliacoes!$C$5:$C$304,"Competência")/SUMIFS(Avaliacoes!$O$5:$O$304,Avaliacoes!$B$5:$B$304,A95,Avaliacoes!$C$5:$C$304,"Competência")))))</x:f>
      </x:c>
      <x:c r="H95" s="41" t="str">
        <x:f>IF(A95="","",IF(COUNTIF($A$5:$A$104,A95)&lt;&gt;1,"REVISAR ID",IF(COUNTIFS(Avaliacoes!$B$5:$B$304,A95,Avaliacoes!$M$5:$M$304,"REVISAR")&gt;0,"REVISAR DADOS",IF(SUMIFS(Avaliacoes!$O$5:$O$304,Avaliacoes!$B$5:$B$304,A95,Avaliacoes!$C$5:$C$304,"Meta")=0,"n.a.",SUMIFS(Avaliacoes!$N$5:$N$304,Avaliacoes!$B$5:$B$304,A95,Avaliacoes!$C$5:$C$304,"Meta")/SUMIFS(Avaliacoes!$O$5:$O$304,Avaliacoes!$B$5:$B$304,A95,Avaliacoes!$C$5:$C$304,"Meta")))))</x:f>
      </x:c>
      <x:c r="I95" s="41" t="str">
        <x:f>IF(A95="","",IF(OR(COUNT(Listas!$B$6:$B$7)&lt;&gt;2,MIN(Listas!$B$6:$B$7)&lt;0,ABS(SUM(Listas!$B$6:$B$7)-1)&gt;0.000001),"REVISAR PESOS",IF(OR(AND(Listas!$B$6&gt;0,NOT(ISNUMBER(G95))),AND(Listas!$B$7&gt;0,NOT(ISNUMBER(H95)))),"AVALIAÇÃO INCOMPLETA",IF(Listas!$B$6=0,0,G95*Listas!$B$6)+IF(Listas!$B$7=0,0,H95*Listas!$B$7))))</x:f>
      </x:c>
      <x:c r="J95" s="42" t="str">
        <x:f>IF(A95="","",IF(OR(COUNT(Listas!$B$8:$B$9)&lt;&gt;2,MIN(Listas!$B$8:$B$9)&lt;1,MAX(Listas!$B$8:$B$9)&gt;5,Listas!$B$9&lt;Listas!$B$8),"REVISAR FAIXAS",IF(A95="","",IF(NOT(ISNUMBER(I95)),"REVISAR AVALIAÇÃO",IF($A95="","",IF($I95&gt;=Listas!$B$9,"ALTO DESEMPENHO",IF($I95&gt;=Listas!$B$8,"DESEMPENHO ESPERADO","DESENVOLVIMENTO NECESSÁRIO")))))))</x:f>
      </x:c>
      <x:c r="K95" s="42" t="str">
        <x:f>IF(A95="","",IF(OR(NOT(ISNUMBER(Listas!$B$10)),Listas!$B$10&lt;(-4),Listas!$B$10&gt;0),"n.a.",COUNTIFS(Avaliacoes!$B$5:$B$304,A95,Avaliacoes!$M$5:$M$304,"OK",Avaliacoes!$J$5:$J$304,"&lt;="&amp;Listas!$B$10)))</x:f>
      </x:c>
      <x:c r="L95" s="42" t="str">
        <x:f>IF(A95="","",COUNTIFS(PDI!$B$5:$B$204,A95,PDI!$N$5:$N$204,"ATRASADA")+COUNTIFS(PDI!$B$5:$B$204,A95,PDI!$N$5:$N$204,"VENCE EM BREVE")+COUNTIFS(PDI!$B$5:$B$204,A95,PDI!$N$5:$N$204,"NO PRAZO"))</x:f>
      </x:c>
      <x:c r="M95" s="42" t="str">
        <x:f>IF($A95="","",COUNTIFS(PDI!$B$5:$B$204,$A95,PDI!$N$5:$N$204,"ATRASADA"))</x:f>
      </x:c>
      <x:c r="N95" s="42" t="str">
        <x:f>IF(A95="","",IF(OR(NOT(ISNUMBER(Listas!$B$10)),Listas!$B$10&lt;(-4),Listas!$B$10&gt;0),"REVISAR GAP",IF(A95="","",IF(OR(COUNT(Listas!$B$8:$B$9)&lt;&gt;2,MIN(Listas!$B$8:$B$9)&lt;1,MAX(Listas!$B$8:$B$9)&gt;5,Listas!$B$9&lt;Listas!$B$8),"REVISAR FAIXAS",IF(A95="","",IF(NOT(ISNUMBER(I95)),"REVISAR AVALIAÇÃO",IF($A95="","",IF(AND($I95&gt;=Listas!$B$9,$K95=0),"Pronto agora",IF($I95&gt;=Listas!$B$8,"Pronto em 6 meses",IF($I95&gt;0,"Pronto em 12 meses","Reavaliar"))))))))))</x:f>
      </x:c>
      <x:c r="O95" s="42" t="str">
        <x:f>IF(A95="","",IF(OR(NOT(ISNUMBER(Listas!$B$10)),Listas!$B$10&lt;(-4),Listas!$B$10&gt;0),"REVISAR GAP",IF(A95="","",IF(OR(COUNT(Listas!$B$8:$B$9)&lt;&gt;2,MIN(Listas!$B$8:$B$9)&lt;1,MAX(Listas!$B$8:$B$9)&gt;5,Listas!$B$9&lt;Listas!$B$8),"REVISAR FAIXAS",IF(A95="","",IF(COUNTIFS(PDI!$B$5:$B$204,A95,PDI!$N$5:$N$204,"REVISAR DADOS")&gt;0,"REVISAR PDI",IF(A95="","",IF(NOT(ISNUMBER(I95)),"REVISAR AVALIAÇÃO",IF($A95="","",IF($M95&gt;0,"COBRAR PDI",IF($K95&gt;0,"PRIORIZAR GAPS",IF($I95&gt;=Listas!$B$9,"RECONHECER / SUCESSÃO",IF($I95&gt;=Listas!$B$8,"MANTER E DESENVOLVER","PDI PRIORITÁRIO")))))))))))))</x:f>
      </x:c>
      <x:c r="P95" s="1"/>
      <x:c r="Q95" s="1"/>
      <x:c r="R95" s="1"/>
      <x:c r="S95" s="1"/>
      <x:c r="T95" s="1"/>
      <x:c r="U95" s="1"/>
      <x:c r="V95" s="1"/>
      <x:c r="W95" s="1"/>
    </x:row>
    <x:row r="96">
      <x:c r="A96" s="30"/>
      <x:c r="B96" s="30"/>
      <x:c r="C96" s="30"/>
      <x:c r="D96" s="30"/>
      <x:c r="E96" s="30"/>
      <x:c r="F96" s="36"/>
      <x:c r="G96" s="41" t="str">
        <x:f>IF(A96="","",IF(COUNTIF($A$5:$A$104,A96)&lt;&gt;1,"REVISAR ID",IF(COUNTIFS(Avaliacoes!$B$5:$B$304,A96,Avaliacoes!$M$5:$M$304,"REVISAR")&gt;0,"REVISAR DADOS",IF(SUMIFS(Avaliacoes!$O$5:$O$304,Avaliacoes!$B$5:$B$304,A96,Avaliacoes!$C$5:$C$304,"Competência")=0,"n.a.",SUMIFS(Avaliacoes!$N$5:$N$304,Avaliacoes!$B$5:$B$304,A96,Avaliacoes!$C$5:$C$304,"Competência")/SUMIFS(Avaliacoes!$O$5:$O$304,Avaliacoes!$B$5:$B$304,A96,Avaliacoes!$C$5:$C$304,"Competência")))))</x:f>
      </x:c>
      <x:c r="H96" s="41" t="str">
        <x:f>IF(A96="","",IF(COUNTIF($A$5:$A$104,A96)&lt;&gt;1,"REVISAR ID",IF(COUNTIFS(Avaliacoes!$B$5:$B$304,A96,Avaliacoes!$M$5:$M$304,"REVISAR")&gt;0,"REVISAR DADOS",IF(SUMIFS(Avaliacoes!$O$5:$O$304,Avaliacoes!$B$5:$B$304,A96,Avaliacoes!$C$5:$C$304,"Meta")=0,"n.a.",SUMIFS(Avaliacoes!$N$5:$N$304,Avaliacoes!$B$5:$B$304,A96,Avaliacoes!$C$5:$C$304,"Meta")/SUMIFS(Avaliacoes!$O$5:$O$304,Avaliacoes!$B$5:$B$304,A96,Avaliacoes!$C$5:$C$304,"Meta")))))</x:f>
      </x:c>
      <x:c r="I96" s="41" t="str">
        <x:f>IF(A96="","",IF(OR(COUNT(Listas!$B$6:$B$7)&lt;&gt;2,MIN(Listas!$B$6:$B$7)&lt;0,ABS(SUM(Listas!$B$6:$B$7)-1)&gt;0.000001),"REVISAR PESOS",IF(OR(AND(Listas!$B$6&gt;0,NOT(ISNUMBER(G96))),AND(Listas!$B$7&gt;0,NOT(ISNUMBER(H96)))),"AVALIAÇÃO INCOMPLETA",IF(Listas!$B$6=0,0,G96*Listas!$B$6)+IF(Listas!$B$7=0,0,H96*Listas!$B$7))))</x:f>
      </x:c>
      <x:c r="J96" s="42" t="str">
        <x:f>IF(A96="","",IF(OR(COUNT(Listas!$B$8:$B$9)&lt;&gt;2,MIN(Listas!$B$8:$B$9)&lt;1,MAX(Listas!$B$8:$B$9)&gt;5,Listas!$B$9&lt;Listas!$B$8),"REVISAR FAIXAS",IF(A96="","",IF(NOT(ISNUMBER(I96)),"REVISAR AVALIAÇÃO",IF($A96="","",IF($I96&gt;=Listas!$B$9,"ALTO DESEMPENHO",IF($I96&gt;=Listas!$B$8,"DESEMPENHO ESPERADO","DESENVOLVIMENTO NECESSÁRIO")))))))</x:f>
      </x:c>
      <x:c r="K96" s="42" t="str">
        <x:f>IF(A96="","",IF(OR(NOT(ISNUMBER(Listas!$B$10)),Listas!$B$10&lt;(-4),Listas!$B$10&gt;0),"n.a.",COUNTIFS(Avaliacoes!$B$5:$B$304,A96,Avaliacoes!$M$5:$M$304,"OK",Avaliacoes!$J$5:$J$304,"&lt;="&amp;Listas!$B$10)))</x:f>
      </x:c>
      <x:c r="L96" s="42" t="str">
        <x:f>IF(A96="","",COUNTIFS(PDI!$B$5:$B$204,A96,PDI!$N$5:$N$204,"ATRASADA")+COUNTIFS(PDI!$B$5:$B$204,A96,PDI!$N$5:$N$204,"VENCE EM BREVE")+COUNTIFS(PDI!$B$5:$B$204,A96,PDI!$N$5:$N$204,"NO PRAZO"))</x:f>
      </x:c>
      <x:c r="M96" s="42" t="str">
        <x:f>IF($A96="","",COUNTIFS(PDI!$B$5:$B$204,$A96,PDI!$N$5:$N$204,"ATRASADA"))</x:f>
      </x:c>
      <x:c r="N96" s="42" t="str">
        <x:f>IF(A96="","",IF(OR(NOT(ISNUMBER(Listas!$B$10)),Listas!$B$10&lt;(-4),Listas!$B$10&gt;0),"REVISAR GAP",IF(A96="","",IF(OR(COUNT(Listas!$B$8:$B$9)&lt;&gt;2,MIN(Listas!$B$8:$B$9)&lt;1,MAX(Listas!$B$8:$B$9)&gt;5,Listas!$B$9&lt;Listas!$B$8),"REVISAR FAIXAS",IF(A96="","",IF(NOT(ISNUMBER(I96)),"REVISAR AVALIAÇÃO",IF($A96="","",IF(AND($I96&gt;=Listas!$B$9,$K96=0),"Pronto agora",IF($I96&gt;=Listas!$B$8,"Pronto em 6 meses",IF($I96&gt;0,"Pronto em 12 meses","Reavaliar"))))))))))</x:f>
      </x:c>
      <x:c r="O96" s="42" t="str">
        <x:f>IF(A96="","",IF(OR(NOT(ISNUMBER(Listas!$B$10)),Listas!$B$10&lt;(-4),Listas!$B$10&gt;0),"REVISAR GAP",IF(A96="","",IF(OR(COUNT(Listas!$B$8:$B$9)&lt;&gt;2,MIN(Listas!$B$8:$B$9)&lt;1,MAX(Listas!$B$8:$B$9)&gt;5,Listas!$B$9&lt;Listas!$B$8),"REVISAR FAIXAS",IF(A96="","",IF(COUNTIFS(PDI!$B$5:$B$204,A96,PDI!$N$5:$N$204,"REVISAR DADOS")&gt;0,"REVISAR PDI",IF(A96="","",IF(NOT(ISNUMBER(I96)),"REVISAR AVALIAÇÃO",IF($A96="","",IF($M96&gt;0,"COBRAR PDI",IF($K96&gt;0,"PRIORIZAR GAPS",IF($I96&gt;=Listas!$B$9,"RECONHECER / SUCESSÃO",IF($I96&gt;=Listas!$B$8,"MANTER E DESENVOLVER","PDI PRIORITÁRIO")))))))))))))</x:f>
      </x:c>
      <x:c r="P96" s="1"/>
      <x:c r="Q96" s="1"/>
      <x:c r="R96" s="1"/>
      <x:c r="S96" s="1"/>
      <x:c r="T96" s="1"/>
      <x:c r="U96" s="1"/>
      <x:c r="V96" s="1"/>
      <x:c r="W96" s="1"/>
    </x:row>
    <x:row r="97">
      <x:c r="A97" s="30"/>
      <x:c r="B97" s="30"/>
      <x:c r="C97" s="30"/>
      <x:c r="D97" s="30"/>
      <x:c r="E97" s="30"/>
      <x:c r="F97" s="36"/>
      <x:c r="G97" s="41" t="str">
        <x:f>IF(A97="","",IF(COUNTIF($A$5:$A$104,A97)&lt;&gt;1,"REVISAR ID",IF(COUNTIFS(Avaliacoes!$B$5:$B$304,A97,Avaliacoes!$M$5:$M$304,"REVISAR")&gt;0,"REVISAR DADOS",IF(SUMIFS(Avaliacoes!$O$5:$O$304,Avaliacoes!$B$5:$B$304,A97,Avaliacoes!$C$5:$C$304,"Competência")=0,"n.a.",SUMIFS(Avaliacoes!$N$5:$N$304,Avaliacoes!$B$5:$B$304,A97,Avaliacoes!$C$5:$C$304,"Competência")/SUMIFS(Avaliacoes!$O$5:$O$304,Avaliacoes!$B$5:$B$304,A97,Avaliacoes!$C$5:$C$304,"Competência")))))</x:f>
      </x:c>
      <x:c r="H97" s="41" t="str">
        <x:f>IF(A97="","",IF(COUNTIF($A$5:$A$104,A97)&lt;&gt;1,"REVISAR ID",IF(COUNTIFS(Avaliacoes!$B$5:$B$304,A97,Avaliacoes!$M$5:$M$304,"REVISAR")&gt;0,"REVISAR DADOS",IF(SUMIFS(Avaliacoes!$O$5:$O$304,Avaliacoes!$B$5:$B$304,A97,Avaliacoes!$C$5:$C$304,"Meta")=0,"n.a.",SUMIFS(Avaliacoes!$N$5:$N$304,Avaliacoes!$B$5:$B$304,A97,Avaliacoes!$C$5:$C$304,"Meta")/SUMIFS(Avaliacoes!$O$5:$O$304,Avaliacoes!$B$5:$B$304,A97,Avaliacoes!$C$5:$C$304,"Meta")))))</x:f>
      </x:c>
      <x:c r="I97" s="41" t="str">
        <x:f>IF(A97="","",IF(OR(COUNT(Listas!$B$6:$B$7)&lt;&gt;2,MIN(Listas!$B$6:$B$7)&lt;0,ABS(SUM(Listas!$B$6:$B$7)-1)&gt;0.000001),"REVISAR PESOS",IF(OR(AND(Listas!$B$6&gt;0,NOT(ISNUMBER(G97))),AND(Listas!$B$7&gt;0,NOT(ISNUMBER(H97)))),"AVALIAÇÃO INCOMPLETA",IF(Listas!$B$6=0,0,G97*Listas!$B$6)+IF(Listas!$B$7=0,0,H97*Listas!$B$7))))</x:f>
      </x:c>
      <x:c r="J97" s="42" t="str">
        <x:f>IF(A97="","",IF(OR(COUNT(Listas!$B$8:$B$9)&lt;&gt;2,MIN(Listas!$B$8:$B$9)&lt;1,MAX(Listas!$B$8:$B$9)&gt;5,Listas!$B$9&lt;Listas!$B$8),"REVISAR FAIXAS",IF(A97="","",IF(NOT(ISNUMBER(I97)),"REVISAR AVALIAÇÃO",IF($A97="","",IF($I97&gt;=Listas!$B$9,"ALTO DESEMPENHO",IF($I97&gt;=Listas!$B$8,"DESEMPENHO ESPERADO","DESENVOLVIMENTO NECESSÁRIO")))))))</x:f>
      </x:c>
      <x:c r="K97" s="42" t="str">
        <x:f>IF(A97="","",IF(OR(NOT(ISNUMBER(Listas!$B$10)),Listas!$B$10&lt;(-4),Listas!$B$10&gt;0),"n.a.",COUNTIFS(Avaliacoes!$B$5:$B$304,A97,Avaliacoes!$M$5:$M$304,"OK",Avaliacoes!$J$5:$J$304,"&lt;="&amp;Listas!$B$10)))</x:f>
      </x:c>
      <x:c r="L97" s="42" t="str">
        <x:f>IF(A97="","",COUNTIFS(PDI!$B$5:$B$204,A97,PDI!$N$5:$N$204,"ATRASADA")+COUNTIFS(PDI!$B$5:$B$204,A97,PDI!$N$5:$N$204,"VENCE EM BREVE")+COUNTIFS(PDI!$B$5:$B$204,A97,PDI!$N$5:$N$204,"NO PRAZO"))</x:f>
      </x:c>
      <x:c r="M97" s="42" t="str">
        <x:f>IF($A97="","",COUNTIFS(PDI!$B$5:$B$204,$A97,PDI!$N$5:$N$204,"ATRASADA"))</x:f>
      </x:c>
      <x:c r="N97" s="42" t="str">
        <x:f>IF(A97="","",IF(OR(NOT(ISNUMBER(Listas!$B$10)),Listas!$B$10&lt;(-4),Listas!$B$10&gt;0),"REVISAR GAP",IF(A97="","",IF(OR(COUNT(Listas!$B$8:$B$9)&lt;&gt;2,MIN(Listas!$B$8:$B$9)&lt;1,MAX(Listas!$B$8:$B$9)&gt;5,Listas!$B$9&lt;Listas!$B$8),"REVISAR FAIXAS",IF(A97="","",IF(NOT(ISNUMBER(I97)),"REVISAR AVALIAÇÃO",IF($A97="","",IF(AND($I97&gt;=Listas!$B$9,$K97=0),"Pronto agora",IF($I97&gt;=Listas!$B$8,"Pronto em 6 meses",IF($I97&gt;0,"Pronto em 12 meses","Reavaliar"))))))))))</x:f>
      </x:c>
      <x:c r="O97" s="42" t="str">
        <x:f>IF(A97="","",IF(OR(NOT(ISNUMBER(Listas!$B$10)),Listas!$B$10&lt;(-4),Listas!$B$10&gt;0),"REVISAR GAP",IF(A97="","",IF(OR(COUNT(Listas!$B$8:$B$9)&lt;&gt;2,MIN(Listas!$B$8:$B$9)&lt;1,MAX(Listas!$B$8:$B$9)&gt;5,Listas!$B$9&lt;Listas!$B$8),"REVISAR FAIXAS",IF(A97="","",IF(COUNTIFS(PDI!$B$5:$B$204,A97,PDI!$N$5:$N$204,"REVISAR DADOS")&gt;0,"REVISAR PDI",IF(A97="","",IF(NOT(ISNUMBER(I97)),"REVISAR AVALIAÇÃO",IF($A97="","",IF($M97&gt;0,"COBRAR PDI",IF($K97&gt;0,"PRIORIZAR GAPS",IF($I97&gt;=Listas!$B$9,"RECONHECER / SUCESSÃO",IF($I97&gt;=Listas!$B$8,"MANTER E DESENVOLVER","PDI PRIORITÁRIO")))))))))))))</x:f>
      </x:c>
      <x:c r="P97" s="1"/>
      <x:c r="Q97" s="1"/>
      <x:c r="R97" s="1"/>
      <x:c r="S97" s="1"/>
      <x:c r="T97" s="1"/>
      <x:c r="U97" s="1"/>
      <x:c r="V97" s="1"/>
      <x:c r="W97" s="1"/>
    </x:row>
    <x:row r="98">
      <x:c r="A98" s="30"/>
      <x:c r="B98" s="30"/>
      <x:c r="C98" s="30"/>
      <x:c r="D98" s="30"/>
      <x:c r="E98" s="30"/>
      <x:c r="F98" s="36"/>
      <x:c r="G98" s="41" t="str">
        <x:f>IF(A98="","",IF(COUNTIF($A$5:$A$104,A98)&lt;&gt;1,"REVISAR ID",IF(COUNTIFS(Avaliacoes!$B$5:$B$304,A98,Avaliacoes!$M$5:$M$304,"REVISAR")&gt;0,"REVISAR DADOS",IF(SUMIFS(Avaliacoes!$O$5:$O$304,Avaliacoes!$B$5:$B$304,A98,Avaliacoes!$C$5:$C$304,"Competência")=0,"n.a.",SUMIFS(Avaliacoes!$N$5:$N$304,Avaliacoes!$B$5:$B$304,A98,Avaliacoes!$C$5:$C$304,"Competência")/SUMIFS(Avaliacoes!$O$5:$O$304,Avaliacoes!$B$5:$B$304,A98,Avaliacoes!$C$5:$C$304,"Competência")))))</x:f>
      </x:c>
      <x:c r="H98" s="41" t="str">
        <x:f>IF(A98="","",IF(COUNTIF($A$5:$A$104,A98)&lt;&gt;1,"REVISAR ID",IF(COUNTIFS(Avaliacoes!$B$5:$B$304,A98,Avaliacoes!$M$5:$M$304,"REVISAR")&gt;0,"REVISAR DADOS",IF(SUMIFS(Avaliacoes!$O$5:$O$304,Avaliacoes!$B$5:$B$304,A98,Avaliacoes!$C$5:$C$304,"Meta")=0,"n.a.",SUMIFS(Avaliacoes!$N$5:$N$304,Avaliacoes!$B$5:$B$304,A98,Avaliacoes!$C$5:$C$304,"Meta")/SUMIFS(Avaliacoes!$O$5:$O$304,Avaliacoes!$B$5:$B$304,A98,Avaliacoes!$C$5:$C$304,"Meta")))))</x:f>
      </x:c>
      <x:c r="I98" s="41" t="str">
        <x:f>IF(A98="","",IF(OR(COUNT(Listas!$B$6:$B$7)&lt;&gt;2,MIN(Listas!$B$6:$B$7)&lt;0,ABS(SUM(Listas!$B$6:$B$7)-1)&gt;0.000001),"REVISAR PESOS",IF(OR(AND(Listas!$B$6&gt;0,NOT(ISNUMBER(G98))),AND(Listas!$B$7&gt;0,NOT(ISNUMBER(H98)))),"AVALIAÇÃO INCOMPLETA",IF(Listas!$B$6=0,0,G98*Listas!$B$6)+IF(Listas!$B$7=0,0,H98*Listas!$B$7))))</x:f>
      </x:c>
      <x:c r="J98" s="42" t="str">
        <x:f>IF(A98="","",IF(OR(COUNT(Listas!$B$8:$B$9)&lt;&gt;2,MIN(Listas!$B$8:$B$9)&lt;1,MAX(Listas!$B$8:$B$9)&gt;5,Listas!$B$9&lt;Listas!$B$8),"REVISAR FAIXAS",IF(A98="","",IF(NOT(ISNUMBER(I98)),"REVISAR AVALIAÇÃO",IF($A98="","",IF($I98&gt;=Listas!$B$9,"ALTO DESEMPENHO",IF($I98&gt;=Listas!$B$8,"DESEMPENHO ESPERADO","DESENVOLVIMENTO NECESSÁRIO")))))))</x:f>
      </x:c>
      <x:c r="K98" s="42" t="str">
        <x:f>IF(A98="","",IF(OR(NOT(ISNUMBER(Listas!$B$10)),Listas!$B$10&lt;(-4),Listas!$B$10&gt;0),"n.a.",COUNTIFS(Avaliacoes!$B$5:$B$304,A98,Avaliacoes!$M$5:$M$304,"OK",Avaliacoes!$J$5:$J$304,"&lt;="&amp;Listas!$B$10)))</x:f>
      </x:c>
      <x:c r="L98" s="42" t="str">
        <x:f>IF(A98="","",COUNTIFS(PDI!$B$5:$B$204,A98,PDI!$N$5:$N$204,"ATRASADA")+COUNTIFS(PDI!$B$5:$B$204,A98,PDI!$N$5:$N$204,"VENCE EM BREVE")+COUNTIFS(PDI!$B$5:$B$204,A98,PDI!$N$5:$N$204,"NO PRAZO"))</x:f>
      </x:c>
      <x:c r="M98" s="42" t="str">
        <x:f>IF($A98="","",COUNTIFS(PDI!$B$5:$B$204,$A98,PDI!$N$5:$N$204,"ATRASADA"))</x:f>
      </x:c>
      <x:c r="N98" s="42" t="str">
        <x:f>IF(A98="","",IF(OR(NOT(ISNUMBER(Listas!$B$10)),Listas!$B$10&lt;(-4),Listas!$B$10&gt;0),"REVISAR GAP",IF(A98="","",IF(OR(COUNT(Listas!$B$8:$B$9)&lt;&gt;2,MIN(Listas!$B$8:$B$9)&lt;1,MAX(Listas!$B$8:$B$9)&gt;5,Listas!$B$9&lt;Listas!$B$8),"REVISAR FAIXAS",IF(A98="","",IF(NOT(ISNUMBER(I98)),"REVISAR AVALIAÇÃO",IF($A98="","",IF(AND($I98&gt;=Listas!$B$9,$K98=0),"Pronto agora",IF($I98&gt;=Listas!$B$8,"Pronto em 6 meses",IF($I98&gt;0,"Pronto em 12 meses","Reavaliar"))))))))))</x:f>
      </x:c>
      <x:c r="O98" s="42" t="str">
        <x:f>IF(A98="","",IF(OR(NOT(ISNUMBER(Listas!$B$10)),Listas!$B$10&lt;(-4),Listas!$B$10&gt;0),"REVISAR GAP",IF(A98="","",IF(OR(COUNT(Listas!$B$8:$B$9)&lt;&gt;2,MIN(Listas!$B$8:$B$9)&lt;1,MAX(Listas!$B$8:$B$9)&gt;5,Listas!$B$9&lt;Listas!$B$8),"REVISAR FAIXAS",IF(A98="","",IF(COUNTIFS(PDI!$B$5:$B$204,A98,PDI!$N$5:$N$204,"REVISAR DADOS")&gt;0,"REVISAR PDI",IF(A98="","",IF(NOT(ISNUMBER(I98)),"REVISAR AVALIAÇÃO",IF($A98="","",IF($M98&gt;0,"COBRAR PDI",IF($K98&gt;0,"PRIORIZAR GAPS",IF($I98&gt;=Listas!$B$9,"RECONHECER / SUCESSÃO",IF($I98&gt;=Listas!$B$8,"MANTER E DESENVOLVER","PDI PRIORITÁRIO")))))))))))))</x:f>
      </x:c>
      <x:c r="P98" s="1"/>
      <x:c r="Q98" s="1"/>
      <x:c r="R98" s="1"/>
      <x:c r="S98" s="1"/>
      <x:c r="T98" s="1"/>
      <x:c r="U98" s="1"/>
      <x:c r="V98" s="1"/>
      <x:c r="W98" s="1"/>
    </x:row>
    <x:row r="99">
      <x:c r="A99" s="30"/>
      <x:c r="B99" s="30"/>
      <x:c r="C99" s="30"/>
      <x:c r="D99" s="30"/>
      <x:c r="E99" s="30"/>
      <x:c r="F99" s="36"/>
      <x:c r="G99" s="41" t="str">
        <x:f>IF(A99="","",IF(COUNTIF($A$5:$A$104,A99)&lt;&gt;1,"REVISAR ID",IF(COUNTIFS(Avaliacoes!$B$5:$B$304,A99,Avaliacoes!$M$5:$M$304,"REVISAR")&gt;0,"REVISAR DADOS",IF(SUMIFS(Avaliacoes!$O$5:$O$304,Avaliacoes!$B$5:$B$304,A99,Avaliacoes!$C$5:$C$304,"Competência")=0,"n.a.",SUMIFS(Avaliacoes!$N$5:$N$304,Avaliacoes!$B$5:$B$304,A99,Avaliacoes!$C$5:$C$304,"Competência")/SUMIFS(Avaliacoes!$O$5:$O$304,Avaliacoes!$B$5:$B$304,A99,Avaliacoes!$C$5:$C$304,"Competência")))))</x:f>
      </x:c>
      <x:c r="H99" s="41" t="str">
        <x:f>IF(A99="","",IF(COUNTIF($A$5:$A$104,A99)&lt;&gt;1,"REVISAR ID",IF(COUNTIFS(Avaliacoes!$B$5:$B$304,A99,Avaliacoes!$M$5:$M$304,"REVISAR")&gt;0,"REVISAR DADOS",IF(SUMIFS(Avaliacoes!$O$5:$O$304,Avaliacoes!$B$5:$B$304,A99,Avaliacoes!$C$5:$C$304,"Meta")=0,"n.a.",SUMIFS(Avaliacoes!$N$5:$N$304,Avaliacoes!$B$5:$B$304,A99,Avaliacoes!$C$5:$C$304,"Meta")/SUMIFS(Avaliacoes!$O$5:$O$304,Avaliacoes!$B$5:$B$304,A99,Avaliacoes!$C$5:$C$304,"Meta")))))</x:f>
      </x:c>
      <x:c r="I99" s="41" t="str">
        <x:f>IF(A99="","",IF(OR(COUNT(Listas!$B$6:$B$7)&lt;&gt;2,MIN(Listas!$B$6:$B$7)&lt;0,ABS(SUM(Listas!$B$6:$B$7)-1)&gt;0.000001),"REVISAR PESOS",IF(OR(AND(Listas!$B$6&gt;0,NOT(ISNUMBER(G99))),AND(Listas!$B$7&gt;0,NOT(ISNUMBER(H99)))),"AVALIAÇÃO INCOMPLETA",IF(Listas!$B$6=0,0,G99*Listas!$B$6)+IF(Listas!$B$7=0,0,H99*Listas!$B$7))))</x:f>
      </x:c>
      <x:c r="J99" s="42" t="str">
        <x:f>IF(A99="","",IF(OR(COUNT(Listas!$B$8:$B$9)&lt;&gt;2,MIN(Listas!$B$8:$B$9)&lt;1,MAX(Listas!$B$8:$B$9)&gt;5,Listas!$B$9&lt;Listas!$B$8),"REVISAR FAIXAS",IF(A99="","",IF(NOT(ISNUMBER(I99)),"REVISAR AVALIAÇÃO",IF($A99="","",IF($I99&gt;=Listas!$B$9,"ALTO DESEMPENHO",IF($I99&gt;=Listas!$B$8,"DESEMPENHO ESPERADO","DESENVOLVIMENTO NECESSÁRIO")))))))</x:f>
      </x:c>
      <x:c r="K99" s="42" t="str">
        <x:f>IF(A99="","",IF(OR(NOT(ISNUMBER(Listas!$B$10)),Listas!$B$10&lt;(-4),Listas!$B$10&gt;0),"n.a.",COUNTIFS(Avaliacoes!$B$5:$B$304,A99,Avaliacoes!$M$5:$M$304,"OK",Avaliacoes!$J$5:$J$304,"&lt;="&amp;Listas!$B$10)))</x:f>
      </x:c>
      <x:c r="L99" s="42" t="str">
        <x:f>IF(A99="","",COUNTIFS(PDI!$B$5:$B$204,A99,PDI!$N$5:$N$204,"ATRASADA")+COUNTIFS(PDI!$B$5:$B$204,A99,PDI!$N$5:$N$204,"VENCE EM BREVE")+COUNTIFS(PDI!$B$5:$B$204,A99,PDI!$N$5:$N$204,"NO PRAZO"))</x:f>
      </x:c>
      <x:c r="M99" s="42" t="str">
        <x:f>IF($A99="","",COUNTIFS(PDI!$B$5:$B$204,$A99,PDI!$N$5:$N$204,"ATRASADA"))</x:f>
      </x:c>
      <x:c r="N99" s="42" t="str">
        <x:f>IF(A99="","",IF(OR(NOT(ISNUMBER(Listas!$B$10)),Listas!$B$10&lt;(-4),Listas!$B$10&gt;0),"REVISAR GAP",IF(A99="","",IF(OR(COUNT(Listas!$B$8:$B$9)&lt;&gt;2,MIN(Listas!$B$8:$B$9)&lt;1,MAX(Listas!$B$8:$B$9)&gt;5,Listas!$B$9&lt;Listas!$B$8),"REVISAR FAIXAS",IF(A99="","",IF(NOT(ISNUMBER(I99)),"REVISAR AVALIAÇÃO",IF($A99="","",IF(AND($I99&gt;=Listas!$B$9,$K99=0),"Pronto agora",IF($I99&gt;=Listas!$B$8,"Pronto em 6 meses",IF($I99&gt;0,"Pronto em 12 meses","Reavaliar"))))))))))</x:f>
      </x:c>
      <x:c r="O99" s="42" t="str">
        <x:f>IF(A99="","",IF(OR(NOT(ISNUMBER(Listas!$B$10)),Listas!$B$10&lt;(-4),Listas!$B$10&gt;0),"REVISAR GAP",IF(A99="","",IF(OR(COUNT(Listas!$B$8:$B$9)&lt;&gt;2,MIN(Listas!$B$8:$B$9)&lt;1,MAX(Listas!$B$8:$B$9)&gt;5,Listas!$B$9&lt;Listas!$B$8),"REVISAR FAIXAS",IF(A99="","",IF(COUNTIFS(PDI!$B$5:$B$204,A99,PDI!$N$5:$N$204,"REVISAR DADOS")&gt;0,"REVISAR PDI",IF(A99="","",IF(NOT(ISNUMBER(I99)),"REVISAR AVALIAÇÃO",IF($A99="","",IF($M99&gt;0,"COBRAR PDI",IF($K99&gt;0,"PRIORIZAR GAPS",IF($I99&gt;=Listas!$B$9,"RECONHECER / SUCESSÃO",IF($I99&gt;=Listas!$B$8,"MANTER E DESENVOLVER","PDI PRIORITÁRIO")))))))))))))</x:f>
      </x:c>
      <x:c r="P99" s="1"/>
      <x:c r="Q99" s="1"/>
      <x:c r="R99" s="1"/>
      <x:c r="S99" s="1"/>
      <x:c r="T99" s="1"/>
      <x:c r="U99" s="1"/>
      <x:c r="V99" s="1"/>
      <x:c r="W99" s="1"/>
    </x:row>
    <x:row r="100">
      <x:c r="A100" s="30"/>
      <x:c r="B100" s="30"/>
      <x:c r="C100" s="30"/>
      <x:c r="D100" s="30"/>
      <x:c r="E100" s="30"/>
      <x:c r="F100" s="36"/>
      <x:c r="G100" s="41" t="str">
        <x:f>IF(A100="","",IF(COUNTIF($A$5:$A$104,A100)&lt;&gt;1,"REVISAR ID",IF(COUNTIFS(Avaliacoes!$B$5:$B$304,A100,Avaliacoes!$M$5:$M$304,"REVISAR")&gt;0,"REVISAR DADOS",IF(SUMIFS(Avaliacoes!$O$5:$O$304,Avaliacoes!$B$5:$B$304,A100,Avaliacoes!$C$5:$C$304,"Competência")=0,"n.a.",SUMIFS(Avaliacoes!$N$5:$N$304,Avaliacoes!$B$5:$B$304,A100,Avaliacoes!$C$5:$C$304,"Competência")/SUMIFS(Avaliacoes!$O$5:$O$304,Avaliacoes!$B$5:$B$304,A100,Avaliacoes!$C$5:$C$304,"Competência")))))</x:f>
      </x:c>
      <x:c r="H100" s="41" t="str">
        <x:f>IF(A100="","",IF(COUNTIF($A$5:$A$104,A100)&lt;&gt;1,"REVISAR ID",IF(COUNTIFS(Avaliacoes!$B$5:$B$304,A100,Avaliacoes!$M$5:$M$304,"REVISAR")&gt;0,"REVISAR DADOS",IF(SUMIFS(Avaliacoes!$O$5:$O$304,Avaliacoes!$B$5:$B$304,A100,Avaliacoes!$C$5:$C$304,"Meta")=0,"n.a.",SUMIFS(Avaliacoes!$N$5:$N$304,Avaliacoes!$B$5:$B$304,A100,Avaliacoes!$C$5:$C$304,"Meta")/SUMIFS(Avaliacoes!$O$5:$O$304,Avaliacoes!$B$5:$B$304,A100,Avaliacoes!$C$5:$C$304,"Meta")))))</x:f>
      </x:c>
      <x:c r="I100" s="41" t="str">
        <x:f>IF(A100="","",IF(OR(COUNT(Listas!$B$6:$B$7)&lt;&gt;2,MIN(Listas!$B$6:$B$7)&lt;0,ABS(SUM(Listas!$B$6:$B$7)-1)&gt;0.000001),"REVISAR PESOS",IF(OR(AND(Listas!$B$6&gt;0,NOT(ISNUMBER(G100))),AND(Listas!$B$7&gt;0,NOT(ISNUMBER(H100)))),"AVALIAÇÃO INCOMPLETA",IF(Listas!$B$6=0,0,G100*Listas!$B$6)+IF(Listas!$B$7=0,0,H100*Listas!$B$7))))</x:f>
      </x:c>
      <x:c r="J100" s="42" t="str">
        <x:f>IF(A100="","",IF(OR(COUNT(Listas!$B$8:$B$9)&lt;&gt;2,MIN(Listas!$B$8:$B$9)&lt;1,MAX(Listas!$B$8:$B$9)&gt;5,Listas!$B$9&lt;Listas!$B$8),"REVISAR FAIXAS",IF(A100="","",IF(NOT(ISNUMBER(I100)),"REVISAR AVALIAÇÃO",IF($A100="","",IF($I100&gt;=Listas!$B$9,"ALTO DESEMPENHO",IF($I100&gt;=Listas!$B$8,"DESEMPENHO ESPERADO","DESENVOLVIMENTO NECESSÁRIO")))))))</x:f>
      </x:c>
      <x:c r="K100" s="42" t="str">
        <x:f>IF(A100="","",IF(OR(NOT(ISNUMBER(Listas!$B$10)),Listas!$B$10&lt;(-4),Listas!$B$10&gt;0),"n.a.",COUNTIFS(Avaliacoes!$B$5:$B$304,A100,Avaliacoes!$M$5:$M$304,"OK",Avaliacoes!$J$5:$J$304,"&lt;="&amp;Listas!$B$10)))</x:f>
      </x:c>
      <x:c r="L100" s="42" t="str">
        <x:f>IF(A100="","",COUNTIFS(PDI!$B$5:$B$204,A100,PDI!$N$5:$N$204,"ATRASADA")+COUNTIFS(PDI!$B$5:$B$204,A100,PDI!$N$5:$N$204,"VENCE EM BREVE")+COUNTIFS(PDI!$B$5:$B$204,A100,PDI!$N$5:$N$204,"NO PRAZO"))</x:f>
      </x:c>
      <x:c r="M100" s="42" t="str">
        <x:f>IF($A100="","",COUNTIFS(PDI!$B$5:$B$204,$A100,PDI!$N$5:$N$204,"ATRASADA"))</x:f>
      </x:c>
      <x:c r="N100" s="42" t="str">
        <x:f>IF(A100="","",IF(OR(NOT(ISNUMBER(Listas!$B$10)),Listas!$B$10&lt;(-4),Listas!$B$10&gt;0),"REVISAR GAP",IF(A100="","",IF(OR(COUNT(Listas!$B$8:$B$9)&lt;&gt;2,MIN(Listas!$B$8:$B$9)&lt;1,MAX(Listas!$B$8:$B$9)&gt;5,Listas!$B$9&lt;Listas!$B$8),"REVISAR FAIXAS",IF(A100="","",IF(NOT(ISNUMBER(I100)),"REVISAR AVALIAÇÃO",IF($A100="","",IF(AND($I100&gt;=Listas!$B$9,$K100=0),"Pronto agora",IF($I100&gt;=Listas!$B$8,"Pronto em 6 meses",IF($I100&gt;0,"Pronto em 12 meses","Reavaliar"))))))))))</x:f>
      </x:c>
      <x:c r="O100" s="42" t="str">
        <x:f>IF(A100="","",IF(OR(NOT(ISNUMBER(Listas!$B$10)),Listas!$B$10&lt;(-4),Listas!$B$10&gt;0),"REVISAR GAP",IF(A100="","",IF(OR(COUNT(Listas!$B$8:$B$9)&lt;&gt;2,MIN(Listas!$B$8:$B$9)&lt;1,MAX(Listas!$B$8:$B$9)&gt;5,Listas!$B$9&lt;Listas!$B$8),"REVISAR FAIXAS",IF(A100="","",IF(COUNTIFS(PDI!$B$5:$B$204,A100,PDI!$N$5:$N$204,"REVISAR DADOS")&gt;0,"REVISAR PDI",IF(A100="","",IF(NOT(ISNUMBER(I100)),"REVISAR AVALIAÇÃO",IF($A100="","",IF($M100&gt;0,"COBRAR PDI",IF($K100&gt;0,"PRIORIZAR GAPS",IF($I100&gt;=Listas!$B$9,"RECONHECER / SUCESSÃO",IF($I100&gt;=Listas!$B$8,"MANTER E DESENVOLVER","PDI PRIORITÁRIO")))))))))))))</x:f>
      </x:c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30"/>
      <x:c r="B101" s="30"/>
      <x:c r="C101" s="30"/>
      <x:c r="D101" s="30"/>
      <x:c r="E101" s="30"/>
      <x:c r="F101" s="36"/>
      <x:c r="G101" s="41" t="str">
        <x:f>IF(A101="","",IF(COUNTIF($A$5:$A$104,A101)&lt;&gt;1,"REVISAR ID",IF(COUNTIFS(Avaliacoes!$B$5:$B$304,A101,Avaliacoes!$M$5:$M$304,"REVISAR")&gt;0,"REVISAR DADOS",IF(SUMIFS(Avaliacoes!$O$5:$O$304,Avaliacoes!$B$5:$B$304,A101,Avaliacoes!$C$5:$C$304,"Competência")=0,"n.a.",SUMIFS(Avaliacoes!$N$5:$N$304,Avaliacoes!$B$5:$B$304,A101,Avaliacoes!$C$5:$C$304,"Competência")/SUMIFS(Avaliacoes!$O$5:$O$304,Avaliacoes!$B$5:$B$304,A101,Avaliacoes!$C$5:$C$304,"Competência")))))</x:f>
      </x:c>
      <x:c r="H101" s="41" t="str">
        <x:f>IF(A101="","",IF(COUNTIF($A$5:$A$104,A101)&lt;&gt;1,"REVISAR ID",IF(COUNTIFS(Avaliacoes!$B$5:$B$304,A101,Avaliacoes!$M$5:$M$304,"REVISAR")&gt;0,"REVISAR DADOS",IF(SUMIFS(Avaliacoes!$O$5:$O$304,Avaliacoes!$B$5:$B$304,A101,Avaliacoes!$C$5:$C$304,"Meta")=0,"n.a.",SUMIFS(Avaliacoes!$N$5:$N$304,Avaliacoes!$B$5:$B$304,A101,Avaliacoes!$C$5:$C$304,"Meta")/SUMIFS(Avaliacoes!$O$5:$O$304,Avaliacoes!$B$5:$B$304,A101,Avaliacoes!$C$5:$C$304,"Meta")))))</x:f>
      </x:c>
      <x:c r="I101" s="41" t="str">
        <x:f>IF(A101="","",IF(OR(COUNT(Listas!$B$6:$B$7)&lt;&gt;2,MIN(Listas!$B$6:$B$7)&lt;0,ABS(SUM(Listas!$B$6:$B$7)-1)&gt;0.000001),"REVISAR PESOS",IF(OR(AND(Listas!$B$6&gt;0,NOT(ISNUMBER(G101))),AND(Listas!$B$7&gt;0,NOT(ISNUMBER(H101)))),"AVALIAÇÃO INCOMPLETA",IF(Listas!$B$6=0,0,G101*Listas!$B$6)+IF(Listas!$B$7=0,0,H101*Listas!$B$7))))</x:f>
      </x:c>
      <x:c r="J101" s="42" t="str">
        <x:f>IF(A101="","",IF(OR(COUNT(Listas!$B$8:$B$9)&lt;&gt;2,MIN(Listas!$B$8:$B$9)&lt;1,MAX(Listas!$B$8:$B$9)&gt;5,Listas!$B$9&lt;Listas!$B$8),"REVISAR FAIXAS",IF(A101="","",IF(NOT(ISNUMBER(I101)),"REVISAR AVALIAÇÃO",IF($A101="","",IF($I101&gt;=Listas!$B$9,"ALTO DESEMPENHO",IF($I101&gt;=Listas!$B$8,"DESEMPENHO ESPERADO","DESENVOLVIMENTO NECESSÁRIO")))))))</x:f>
      </x:c>
      <x:c r="K101" s="42" t="str">
        <x:f>IF(A101="","",IF(OR(NOT(ISNUMBER(Listas!$B$10)),Listas!$B$10&lt;(-4),Listas!$B$10&gt;0),"n.a.",COUNTIFS(Avaliacoes!$B$5:$B$304,A101,Avaliacoes!$M$5:$M$304,"OK",Avaliacoes!$J$5:$J$304,"&lt;="&amp;Listas!$B$10)))</x:f>
      </x:c>
      <x:c r="L101" s="42" t="str">
        <x:f>IF(A101="","",COUNTIFS(PDI!$B$5:$B$204,A101,PDI!$N$5:$N$204,"ATRASADA")+COUNTIFS(PDI!$B$5:$B$204,A101,PDI!$N$5:$N$204,"VENCE EM BREVE")+COUNTIFS(PDI!$B$5:$B$204,A101,PDI!$N$5:$N$204,"NO PRAZO"))</x:f>
      </x:c>
      <x:c r="M101" s="42" t="str">
        <x:f>IF($A101="","",COUNTIFS(PDI!$B$5:$B$204,$A101,PDI!$N$5:$N$204,"ATRASADA"))</x:f>
      </x:c>
      <x:c r="N101" s="42" t="str">
        <x:f>IF(A101="","",IF(OR(NOT(ISNUMBER(Listas!$B$10)),Listas!$B$10&lt;(-4),Listas!$B$10&gt;0),"REVISAR GAP",IF(A101="","",IF(OR(COUNT(Listas!$B$8:$B$9)&lt;&gt;2,MIN(Listas!$B$8:$B$9)&lt;1,MAX(Listas!$B$8:$B$9)&gt;5,Listas!$B$9&lt;Listas!$B$8),"REVISAR FAIXAS",IF(A101="","",IF(NOT(ISNUMBER(I101)),"REVISAR AVALIAÇÃO",IF($A101="","",IF(AND($I101&gt;=Listas!$B$9,$K101=0),"Pronto agora",IF($I101&gt;=Listas!$B$8,"Pronto em 6 meses",IF($I101&gt;0,"Pronto em 12 meses","Reavaliar"))))))))))</x:f>
      </x:c>
      <x:c r="O101" s="42" t="str">
        <x:f>IF(A101="","",IF(OR(NOT(ISNUMBER(Listas!$B$10)),Listas!$B$10&lt;(-4),Listas!$B$10&gt;0),"REVISAR GAP",IF(A101="","",IF(OR(COUNT(Listas!$B$8:$B$9)&lt;&gt;2,MIN(Listas!$B$8:$B$9)&lt;1,MAX(Listas!$B$8:$B$9)&gt;5,Listas!$B$9&lt;Listas!$B$8),"REVISAR FAIXAS",IF(A101="","",IF(COUNTIFS(PDI!$B$5:$B$204,A101,PDI!$N$5:$N$204,"REVISAR DADOS")&gt;0,"REVISAR PDI",IF(A101="","",IF(NOT(ISNUMBER(I101)),"REVISAR AVALIAÇÃO",IF($A101="","",IF($M101&gt;0,"COBRAR PDI",IF($K101&gt;0,"PRIORIZAR GAPS",IF($I101&gt;=Listas!$B$9,"RECONHECER / SUCESSÃO",IF($I101&gt;=Listas!$B$8,"MANTER E DESENVOLVER","PDI PRIORITÁRIO")))))))))))))</x:f>
      </x:c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30"/>
      <x:c r="B102" s="30"/>
      <x:c r="C102" s="30"/>
      <x:c r="D102" s="30"/>
      <x:c r="E102" s="30"/>
      <x:c r="F102" s="36"/>
      <x:c r="G102" s="41" t="str">
        <x:f>IF(A102="","",IF(COUNTIF($A$5:$A$104,A102)&lt;&gt;1,"REVISAR ID",IF(COUNTIFS(Avaliacoes!$B$5:$B$304,A102,Avaliacoes!$M$5:$M$304,"REVISAR")&gt;0,"REVISAR DADOS",IF(SUMIFS(Avaliacoes!$O$5:$O$304,Avaliacoes!$B$5:$B$304,A102,Avaliacoes!$C$5:$C$304,"Competência")=0,"n.a.",SUMIFS(Avaliacoes!$N$5:$N$304,Avaliacoes!$B$5:$B$304,A102,Avaliacoes!$C$5:$C$304,"Competência")/SUMIFS(Avaliacoes!$O$5:$O$304,Avaliacoes!$B$5:$B$304,A102,Avaliacoes!$C$5:$C$304,"Competência")))))</x:f>
      </x:c>
      <x:c r="H102" s="41" t="str">
        <x:f>IF(A102="","",IF(COUNTIF($A$5:$A$104,A102)&lt;&gt;1,"REVISAR ID",IF(COUNTIFS(Avaliacoes!$B$5:$B$304,A102,Avaliacoes!$M$5:$M$304,"REVISAR")&gt;0,"REVISAR DADOS",IF(SUMIFS(Avaliacoes!$O$5:$O$304,Avaliacoes!$B$5:$B$304,A102,Avaliacoes!$C$5:$C$304,"Meta")=0,"n.a.",SUMIFS(Avaliacoes!$N$5:$N$304,Avaliacoes!$B$5:$B$304,A102,Avaliacoes!$C$5:$C$304,"Meta")/SUMIFS(Avaliacoes!$O$5:$O$304,Avaliacoes!$B$5:$B$304,A102,Avaliacoes!$C$5:$C$304,"Meta")))))</x:f>
      </x:c>
      <x:c r="I102" s="41" t="str">
        <x:f>IF(A102="","",IF(OR(COUNT(Listas!$B$6:$B$7)&lt;&gt;2,MIN(Listas!$B$6:$B$7)&lt;0,ABS(SUM(Listas!$B$6:$B$7)-1)&gt;0.000001),"REVISAR PESOS",IF(OR(AND(Listas!$B$6&gt;0,NOT(ISNUMBER(G102))),AND(Listas!$B$7&gt;0,NOT(ISNUMBER(H102)))),"AVALIAÇÃO INCOMPLETA",IF(Listas!$B$6=0,0,G102*Listas!$B$6)+IF(Listas!$B$7=0,0,H102*Listas!$B$7))))</x:f>
      </x:c>
      <x:c r="J102" s="42" t="str">
        <x:f>IF(A102="","",IF(OR(COUNT(Listas!$B$8:$B$9)&lt;&gt;2,MIN(Listas!$B$8:$B$9)&lt;1,MAX(Listas!$B$8:$B$9)&gt;5,Listas!$B$9&lt;Listas!$B$8),"REVISAR FAIXAS",IF(A102="","",IF(NOT(ISNUMBER(I102)),"REVISAR AVALIAÇÃO",IF($A102="","",IF($I102&gt;=Listas!$B$9,"ALTO DESEMPENHO",IF($I102&gt;=Listas!$B$8,"DESEMPENHO ESPERADO","DESENVOLVIMENTO NECESSÁRIO")))))))</x:f>
      </x:c>
      <x:c r="K102" s="42" t="str">
        <x:f>IF(A102="","",IF(OR(NOT(ISNUMBER(Listas!$B$10)),Listas!$B$10&lt;(-4),Listas!$B$10&gt;0),"n.a.",COUNTIFS(Avaliacoes!$B$5:$B$304,A102,Avaliacoes!$M$5:$M$304,"OK",Avaliacoes!$J$5:$J$304,"&lt;="&amp;Listas!$B$10)))</x:f>
      </x:c>
      <x:c r="L102" s="42" t="str">
        <x:f>IF(A102="","",COUNTIFS(PDI!$B$5:$B$204,A102,PDI!$N$5:$N$204,"ATRASADA")+COUNTIFS(PDI!$B$5:$B$204,A102,PDI!$N$5:$N$204,"VENCE EM BREVE")+COUNTIFS(PDI!$B$5:$B$204,A102,PDI!$N$5:$N$204,"NO PRAZO"))</x:f>
      </x:c>
      <x:c r="M102" s="42" t="str">
        <x:f>IF($A102="","",COUNTIFS(PDI!$B$5:$B$204,$A102,PDI!$N$5:$N$204,"ATRASADA"))</x:f>
      </x:c>
      <x:c r="N102" s="42" t="str">
        <x:f>IF(A102="","",IF(OR(NOT(ISNUMBER(Listas!$B$10)),Listas!$B$10&lt;(-4),Listas!$B$10&gt;0),"REVISAR GAP",IF(A102="","",IF(OR(COUNT(Listas!$B$8:$B$9)&lt;&gt;2,MIN(Listas!$B$8:$B$9)&lt;1,MAX(Listas!$B$8:$B$9)&gt;5,Listas!$B$9&lt;Listas!$B$8),"REVISAR FAIXAS",IF(A102="","",IF(NOT(ISNUMBER(I102)),"REVISAR AVALIAÇÃO",IF($A102="","",IF(AND($I102&gt;=Listas!$B$9,$K102=0),"Pronto agora",IF($I102&gt;=Listas!$B$8,"Pronto em 6 meses",IF($I102&gt;0,"Pronto em 12 meses","Reavaliar"))))))))))</x:f>
      </x:c>
      <x:c r="O102" s="42" t="str">
        <x:f>IF(A102="","",IF(OR(NOT(ISNUMBER(Listas!$B$10)),Listas!$B$10&lt;(-4),Listas!$B$10&gt;0),"REVISAR GAP",IF(A102="","",IF(OR(COUNT(Listas!$B$8:$B$9)&lt;&gt;2,MIN(Listas!$B$8:$B$9)&lt;1,MAX(Listas!$B$8:$B$9)&gt;5,Listas!$B$9&lt;Listas!$B$8),"REVISAR FAIXAS",IF(A102="","",IF(COUNTIFS(PDI!$B$5:$B$204,A102,PDI!$N$5:$N$204,"REVISAR DADOS")&gt;0,"REVISAR PDI",IF(A102="","",IF(NOT(ISNUMBER(I102)),"REVISAR AVALIAÇÃO",IF($A102="","",IF($M102&gt;0,"COBRAR PDI",IF($K102&gt;0,"PRIORIZAR GAPS",IF($I102&gt;=Listas!$B$9,"RECONHECER / SUCESSÃO",IF($I102&gt;=Listas!$B$8,"MANTER E DESENVOLVER","PDI PRIORITÁRIO")))))))))))))</x:f>
      </x:c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30"/>
      <x:c r="B103" s="30"/>
      <x:c r="C103" s="30"/>
      <x:c r="D103" s="30"/>
      <x:c r="E103" s="30"/>
      <x:c r="F103" s="36"/>
      <x:c r="G103" s="41" t="str">
        <x:f>IF(A103="","",IF(COUNTIF($A$5:$A$104,A103)&lt;&gt;1,"REVISAR ID",IF(COUNTIFS(Avaliacoes!$B$5:$B$304,A103,Avaliacoes!$M$5:$M$304,"REVISAR")&gt;0,"REVISAR DADOS",IF(SUMIFS(Avaliacoes!$O$5:$O$304,Avaliacoes!$B$5:$B$304,A103,Avaliacoes!$C$5:$C$304,"Competência")=0,"n.a.",SUMIFS(Avaliacoes!$N$5:$N$304,Avaliacoes!$B$5:$B$304,A103,Avaliacoes!$C$5:$C$304,"Competência")/SUMIFS(Avaliacoes!$O$5:$O$304,Avaliacoes!$B$5:$B$304,A103,Avaliacoes!$C$5:$C$304,"Competência")))))</x:f>
      </x:c>
      <x:c r="H103" s="41" t="str">
        <x:f>IF(A103="","",IF(COUNTIF($A$5:$A$104,A103)&lt;&gt;1,"REVISAR ID",IF(COUNTIFS(Avaliacoes!$B$5:$B$304,A103,Avaliacoes!$M$5:$M$304,"REVISAR")&gt;0,"REVISAR DADOS",IF(SUMIFS(Avaliacoes!$O$5:$O$304,Avaliacoes!$B$5:$B$304,A103,Avaliacoes!$C$5:$C$304,"Meta")=0,"n.a.",SUMIFS(Avaliacoes!$N$5:$N$304,Avaliacoes!$B$5:$B$304,A103,Avaliacoes!$C$5:$C$304,"Meta")/SUMIFS(Avaliacoes!$O$5:$O$304,Avaliacoes!$B$5:$B$304,A103,Avaliacoes!$C$5:$C$304,"Meta")))))</x:f>
      </x:c>
      <x:c r="I103" s="41" t="str">
        <x:f>IF(A103="","",IF(OR(COUNT(Listas!$B$6:$B$7)&lt;&gt;2,MIN(Listas!$B$6:$B$7)&lt;0,ABS(SUM(Listas!$B$6:$B$7)-1)&gt;0.000001),"REVISAR PESOS",IF(OR(AND(Listas!$B$6&gt;0,NOT(ISNUMBER(G103))),AND(Listas!$B$7&gt;0,NOT(ISNUMBER(H103)))),"AVALIAÇÃO INCOMPLETA",IF(Listas!$B$6=0,0,G103*Listas!$B$6)+IF(Listas!$B$7=0,0,H103*Listas!$B$7))))</x:f>
      </x:c>
      <x:c r="J103" s="42" t="str">
        <x:f>IF(A103="","",IF(OR(COUNT(Listas!$B$8:$B$9)&lt;&gt;2,MIN(Listas!$B$8:$B$9)&lt;1,MAX(Listas!$B$8:$B$9)&gt;5,Listas!$B$9&lt;Listas!$B$8),"REVISAR FAIXAS",IF(A103="","",IF(NOT(ISNUMBER(I103)),"REVISAR AVALIAÇÃO",IF($A103="","",IF($I103&gt;=Listas!$B$9,"ALTO DESEMPENHO",IF($I103&gt;=Listas!$B$8,"DESEMPENHO ESPERADO","DESENVOLVIMENTO NECESSÁRIO")))))))</x:f>
      </x:c>
      <x:c r="K103" s="42" t="str">
        <x:f>IF(A103="","",IF(OR(NOT(ISNUMBER(Listas!$B$10)),Listas!$B$10&lt;(-4),Listas!$B$10&gt;0),"n.a.",COUNTIFS(Avaliacoes!$B$5:$B$304,A103,Avaliacoes!$M$5:$M$304,"OK",Avaliacoes!$J$5:$J$304,"&lt;="&amp;Listas!$B$10)))</x:f>
      </x:c>
      <x:c r="L103" s="42" t="str">
        <x:f>IF(A103="","",COUNTIFS(PDI!$B$5:$B$204,A103,PDI!$N$5:$N$204,"ATRASADA")+COUNTIFS(PDI!$B$5:$B$204,A103,PDI!$N$5:$N$204,"VENCE EM BREVE")+COUNTIFS(PDI!$B$5:$B$204,A103,PDI!$N$5:$N$204,"NO PRAZO"))</x:f>
      </x:c>
      <x:c r="M103" s="42" t="str">
        <x:f>IF($A103="","",COUNTIFS(PDI!$B$5:$B$204,$A103,PDI!$N$5:$N$204,"ATRASADA"))</x:f>
      </x:c>
      <x:c r="N103" s="42" t="str">
        <x:f>IF(A103="","",IF(OR(NOT(ISNUMBER(Listas!$B$10)),Listas!$B$10&lt;(-4),Listas!$B$10&gt;0),"REVISAR GAP",IF(A103="","",IF(OR(COUNT(Listas!$B$8:$B$9)&lt;&gt;2,MIN(Listas!$B$8:$B$9)&lt;1,MAX(Listas!$B$8:$B$9)&gt;5,Listas!$B$9&lt;Listas!$B$8),"REVISAR FAIXAS",IF(A103="","",IF(NOT(ISNUMBER(I103)),"REVISAR AVALIAÇÃO",IF($A103="","",IF(AND($I103&gt;=Listas!$B$9,$K103=0),"Pronto agora",IF($I103&gt;=Listas!$B$8,"Pronto em 6 meses",IF($I103&gt;0,"Pronto em 12 meses","Reavaliar"))))))))))</x:f>
      </x:c>
      <x:c r="O103" s="42" t="str">
        <x:f>IF(A103="","",IF(OR(NOT(ISNUMBER(Listas!$B$10)),Listas!$B$10&lt;(-4),Listas!$B$10&gt;0),"REVISAR GAP",IF(A103="","",IF(OR(COUNT(Listas!$B$8:$B$9)&lt;&gt;2,MIN(Listas!$B$8:$B$9)&lt;1,MAX(Listas!$B$8:$B$9)&gt;5,Listas!$B$9&lt;Listas!$B$8),"REVISAR FAIXAS",IF(A103="","",IF(COUNTIFS(PDI!$B$5:$B$204,A103,PDI!$N$5:$N$204,"REVISAR DADOS")&gt;0,"REVISAR PDI",IF(A103="","",IF(NOT(ISNUMBER(I103)),"REVISAR AVALIAÇÃO",IF($A103="","",IF($M103&gt;0,"COBRAR PDI",IF($K103&gt;0,"PRIORIZAR GAPS",IF($I103&gt;=Listas!$B$9,"RECONHECER / SUCESSÃO",IF($I103&gt;=Listas!$B$8,"MANTER E DESENVOLVER","PDI PRIORITÁRIO")))))))))))))</x:f>
      </x:c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30"/>
      <x:c r="B104" s="30"/>
      <x:c r="C104" s="30"/>
      <x:c r="D104" s="30"/>
      <x:c r="E104" s="30"/>
      <x:c r="F104" s="36"/>
      <x:c r="G104" s="41" t="str">
        <x:f>IF(A104="","",IF(COUNTIF($A$5:$A$104,A104)&lt;&gt;1,"REVISAR ID",IF(COUNTIFS(Avaliacoes!$B$5:$B$304,A104,Avaliacoes!$M$5:$M$304,"REVISAR")&gt;0,"REVISAR DADOS",IF(SUMIFS(Avaliacoes!$O$5:$O$304,Avaliacoes!$B$5:$B$304,A104,Avaliacoes!$C$5:$C$304,"Competência")=0,"n.a.",SUMIFS(Avaliacoes!$N$5:$N$304,Avaliacoes!$B$5:$B$304,A104,Avaliacoes!$C$5:$C$304,"Competência")/SUMIFS(Avaliacoes!$O$5:$O$304,Avaliacoes!$B$5:$B$304,A104,Avaliacoes!$C$5:$C$304,"Competência")))))</x:f>
      </x:c>
      <x:c r="H104" s="41" t="str">
        <x:f>IF(A104="","",IF(COUNTIF($A$5:$A$104,A104)&lt;&gt;1,"REVISAR ID",IF(COUNTIFS(Avaliacoes!$B$5:$B$304,A104,Avaliacoes!$M$5:$M$304,"REVISAR")&gt;0,"REVISAR DADOS",IF(SUMIFS(Avaliacoes!$O$5:$O$304,Avaliacoes!$B$5:$B$304,A104,Avaliacoes!$C$5:$C$304,"Meta")=0,"n.a.",SUMIFS(Avaliacoes!$N$5:$N$304,Avaliacoes!$B$5:$B$304,A104,Avaliacoes!$C$5:$C$304,"Meta")/SUMIFS(Avaliacoes!$O$5:$O$304,Avaliacoes!$B$5:$B$304,A104,Avaliacoes!$C$5:$C$304,"Meta")))))</x:f>
      </x:c>
      <x:c r="I104" s="41" t="str">
        <x:f>IF(A104="","",IF(OR(COUNT(Listas!$B$6:$B$7)&lt;&gt;2,MIN(Listas!$B$6:$B$7)&lt;0,ABS(SUM(Listas!$B$6:$B$7)-1)&gt;0.000001),"REVISAR PESOS",IF(OR(AND(Listas!$B$6&gt;0,NOT(ISNUMBER(G104))),AND(Listas!$B$7&gt;0,NOT(ISNUMBER(H104)))),"AVALIAÇÃO INCOMPLETA",IF(Listas!$B$6=0,0,G104*Listas!$B$6)+IF(Listas!$B$7=0,0,H104*Listas!$B$7))))</x:f>
      </x:c>
      <x:c r="J104" s="42" t="str">
        <x:f>IF(A104="","",IF(OR(COUNT(Listas!$B$8:$B$9)&lt;&gt;2,MIN(Listas!$B$8:$B$9)&lt;1,MAX(Listas!$B$8:$B$9)&gt;5,Listas!$B$9&lt;Listas!$B$8),"REVISAR FAIXAS",IF(A104="","",IF(NOT(ISNUMBER(I104)),"REVISAR AVALIAÇÃO",IF($A104="","",IF($I104&gt;=Listas!$B$9,"ALTO DESEMPENHO",IF($I104&gt;=Listas!$B$8,"DESEMPENHO ESPERADO","DESENVOLVIMENTO NECESSÁRIO")))))))</x:f>
      </x:c>
      <x:c r="K104" s="42" t="str">
        <x:f>IF(A104="","",IF(OR(NOT(ISNUMBER(Listas!$B$10)),Listas!$B$10&lt;(-4),Listas!$B$10&gt;0),"n.a.",COUNTIFS(Avaliacoes!$B$5:$B$304,A104,Avaliacoes!$M$5:$M$304,"OK",Avaliacoes!$J$5:$J$304,"&lt;="&amp;Listas!$B$10)))</x:f>
      </x:c>
      <x:c r="L104" s="42" t="str">
        <x:f>IF(A104="","",COUNTIFS(PDI!$B$5:$B$204,A104,PDI!$N$5:$N$204,"ATRASADA")+COUNTIFS(PDI!$B$5:$B$204,A104,PDI!$N$5:$N$204,"VENCE EM BREVE")+COUNTIFS(PDI!$B$5:$B$204,A104,PDI!$N$5:$N$204,"NO PRAZO"))</x:f>
      </x:c>
      <x:c r="M104" s="42" t="str">
        <x:f>IF($A104="","",COUNTIFS(PDI!$B$5:$B$204,$A104,PDI!$N$5:$N$204,"ATRASADA"))</x:f>
      </x:c>
      <x:c r="N104" s="42" t="str">
        <x:f>IF(A104="","",IF(OR(NOT(ISNUMBER(Listas!$B$10)),Listas!$B$10&lt;(-4),Listas!$B$10&gt;0),"REVISAR GAP",IF(A104="","",IF(OR(COUNT(Listas!$B$8:$B$9)&lt;&gt;2,MIN(Listas!$B$8:$B$9)&lt;1,MAX(Listas!$B$8:$B$9)&gt;5,Listas!$B$9&lt;Listas!$B$8),"REVISAR FAIXAS",IF(A104="","",IF(NOT(ISNUMBER(I104)),"REVISAR AVALIAÇÃO",IF($A104="","",IF(AND($I104&gt;=Listas!$B$9,$K104=0),"Pronto agora",IF($I104&gt;=Listas!$B$8,"Pronto em 6 meses",IF($I104&gt;0,"Pronto em 12 meses","Reavaliar"))))))))))</x:f>
      </x:c>
      <x:c r="O104" s="42" t="str">
        <x:f>IF(A104="","",IF(OR(NOT(ISNUMBER(Listas!$B$10)),Listas!$B$10&lt;(-4),Listas!$B$10&gt;0),"REVISAR GAP",IF(A104="","",IF(OR(COUNT(Listas!$B$8:$B$9)&lt;&gt;2,MIN(Listas!$B$8:$B$9)&lt;1,MAX(Listas!$B$8:$B$9)&gt;5,Listas!$B$9&lt;Listas!$B$8),"REVISAR FAIXAS",IF(A104="","",IF(COUNTIFS(PDI!$B$5:$B$204,A104,PDI!$N$5:$N$204,"REVISAR DADOS")&gt;0,"REVISAR PDI",IF(A104="","",IF(NOT(ISNUMBER(I104)),"REVISAR AVALIAÇÃO",IF($A104="","",IF($M104&gt;0,"COBRAR PDI",IF($K104&gt;0,"PRIORIZAR GAPS",IF($I104&gt;=Listas!$B$9,"RECONHECER / SUCESSÃO",IF($I104&gt;=Listas!$B$8,"MANTER E DESENVOLVER","PDI PRIORITÁRIO")))))))))))))</x:f>
      </x:c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</x:sheetData>
  <x:mergeCells>
    <x:mergeCell ref="A1:O1"/>
    <x:mergeCell ref="A2:O2"/>
  </x:mergeCells>
  <x:conditionalFormatting sqref="O5:O104">
    <x:cfRule type="expression" dxfId="4" priority="1">
      <x:formula>AND($A5&lt;&gt;"",OR($O5="PDI PRIORITÁRIO",$O5="COBRAR PDI",$O5="PRIORIZAR GAPS"))</x:formula>
    </x:cfRule>
    <x:cfRule type="containsText" dxfId="5" priority="2" operator="containsText" text="RECONHECER"/>
  </x:conditionalFormatting>
  <x:dataValidations count="1">
    <x:dataValidation type="list" sqref="C5:C104">
      <x:formula1>Listas!$E$6:$E$13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717213c694b4a84"/>
  </x:tableParts>
</x:worksheet>
</file>

<file path=xl/worksheets/sheet3.xml><?xml version="1.0" encoding="utf-8"?>
<x:worksheet xmlns:x="http://schemas.openxmlformats.org/spreadsheetml/2006/main">
  <x:sheetPr>
    <x:tabColor rgb="FF6AA97A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4" hidden="0" customWidth="1"/>
    <x:col min="2" max="2" width="17" hidden="0" customWidth="1"/>
    <x:col min="3" max="3" width="17" hidden="0" customWidth="1"/>
    <x:col min="4" max="4" width="27" hidden="0" customWidth="1"/>
    <x:col min="5" max="5" width="15" hidden="0" customWidth="1"/>
    <x:col min="6" max="6" width="12" hidden="0" customWidth="1"/>
    <x:col min="7" max="7" width="17" hidden="0" customWidth="1"/>
    <x:col min="8" max="8" width="14" hidden="0" customWidth="1"/>
    <x:col min="9" max="9" width="18" hidden="0" customWidth="1"/>
    <x:col min="10" max="10" width="15" hidden="0" customWidth="1"/>
    <x:col min="11" max="11" width="20" hidden="0" customWidth="1"/>
    <x:col min="12" max="12" width="42" hidden="0" customWidth="1"/>
    <x:col min="13" max="13" width="20" hidden="0" customWidth="1"/>
    <x:col min="14" max="14" width="20" hidden="0" customWidth="1"/>
    <x:col min="15" max="15" width="20" hidden="0" customWidth="1"/>
  </x:cols>
  <x:sheetData>
    <x:row r="1" ht="34" customHeight="1">
      <x:c r="A1" s="4" t="str">
        <x:v>AVALIAÇÕES DO CICLO</x:v>
      </x:c>
      <x:c r="B1" s="4" t="str">
        <x:v>AVALIAÇÕES DO CICLO</x:v>
      </x:c>
      <x:c r="C1" s="4" t="str">
        <x:v>AVALIAÇÕES DO CICLO</x:v>
      </x:c>
      <x:c r="D1" s="4" t="str">
        <x:v>AVALIAÇÕES DO CICLO</x:v>
      </x:c>
      <x:c r="E1" s="4" t="str">
        <x:v>AVALIAÇÕES DO CICLO</x:v>
      </x:c>
      <x:c r="F1" s="4" t="str">
        <x:v>AVALIAÇÕES DO CICLO</x:v>
      </x:c>
      <x:c r="G1" s="4" t="str">
        <x:v>AVALIAÇÕES DO CICLO</x:v>
      </x:c>
      <x:c r="H1" s="4" t="str">
        <x:v>AVALIAÇÕES DO CICLO</x:v>
      </x:c>
      <x:c r="I1" s="4" t="str">
        <x:v>AVALIAÇÕES DO CICLO</x:v>
      </x:c>
      <x:c r="J1" s="4" t="str">
        <x:v>AVALIAÇÕES DO CICLO</x:v>
      </x:c>
      <x:c r="K1" s="4" t="str">
        <x:v>AVALIAÇÕES DO CICLO</x:v>
      </x:c>
      <x:c r="L1" s="4" t="str">
        <x:v>AVALIAÇÕES DO CICLO</x:v>
      </x:c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0" customHeight="1">
      <x:c r="A2" s="8" t="str">
        <x:v>Registre critérios, metas e evidências. A nota calibrada alimenta a consolidação por colaborador.</x:v>
      </x:c>
      <x:c r="B2" s="8" t="str">
        <x:v>Registre critérios, metas e evidências. A nota calibrada alimenta a consolidação por colaborador.</x:v>
      </x:c>
      <x:c r="C2" s="8" t="str">
        <x:v>Registre critérios, metas e evidências. A nota calibrada alimenta a consolidação por colaborador.</x:v>
      </x:c>
      <x:c r="D2" s="8" t="str">
        <x:v>Registre critérios, metas e evidências. A nota calibrada alimenta a consolidação por colaborador.</x:v>
      </x:c>
      <x:c r="E2" s="8" t="str">
        <x:v>Registre critérios, metas e evidências. A nota calibrada alimenta a consolidação por colaborador.</x:v>
      </x:c>
      <x:c r="F2" s="8" t="str">
        <x:v>Registre critérios, metas e evidências. A nota calibrada alimenta a consolidação por colaborador.</x:v>
      </x:c>
      <x:c r="G2" s="8" t="str">
        <x:v>Registre critérios, metas e evidências. A nota calibrada alimenta a consolidação por colaborador.</x:v>
      </x:c>
      <x:c r="H2" s="8" t="str">
        <x:v>Registre critérios, metas e evidências. A nota calibrada alimenta a consolidação por colaborador.</x:v>
      </x:c>
      <x:c r="I2" s="8" t="str">
        <x:v>Registre critérios, metas e evidências. A nota calibrada alimenta a consolidação por colaborador.</x:v>
      </x:c>
      <x:c r="J2" s="8" t="str">
        <x:v>Registre critérios, metas e evidências. A nota calibrada alimenta a consolidação por colaborador.</x:v>
      </x:c>
      <x:c r="K2" s="8" t="str">
        <x:v>Registre critérios, metas e evidências. A nota calibrada alimenta a consolidação por colaborador.</x:v>
      </x:c>
      <x:c r="L2" s="8" t="str">
        <x:v>Registre critérios, metas e evidências. A nota calibrada alimenta a consolidação por colaborador.</x:v>
      </x:c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34" customHeight="1">
      <x:c r="A4" s="22" t="str">
        <x:v>Ciclo</x:v>
      </x:c>
      <x:c r="B4" s="23" t="str">
        <x:v>ID colaborador</x:v>
      </x:c>
      <x:c r="C4" s="23" t="str">
        <x:v>Tipo</x:v>
      </x:c>
      <x:c r="D4" s="23" t="str">
        <x:v>Critério / resultado</x:v>
      </x:c>
      <x:c r="E4" s="23" t="str">
        <x:v>Peso do item</x:v>
      </x:c>
      <x:c r="F4" s="23" t="str">
        <x:v>Alvo</x:v>
      </x:c>
      <x:c r="G4" s="23" t="str">
        <x:v>Autoavaliação</x:v>
      </x:c>
      <x:c r="H4" s="23" t="str">
        <x:v>Gestor</x:v>
      </x:c>
      <x:c r="I4" s="23" t="str">
        <x:v>Nota calibrada</x:v>
      </x:c>
      <x:c r="J4" s="23" t="str">
        <x:v>Gap vs alvo</x:v>
      </x:c>
      <x:c r="K4" s="23" t="str">
        <x:v>Situação</x:v>
      </x:c>
      <x:c r="L4" s="24" t="str">
        <x:v>Evidência / comentário</x:v>
      </x:c>
      <x:c r="M4" s="177" t="str">
        <x:v>Revisão dos dados</x:v>
      </x:c>
      <x:c r="N4" s="177" t="str">
        <x:v>Nota x peso válida</x:v>
      </x:c>
      <x:c r="O4" s="177" t="str">
        <x:v>Peso válido</x:v>
      </x:c>
      <x:c r="P4" s="1"/>
      <x:c r="Q4" s="1"/>
      <x:c r="R4" s="1"/>
      <x:c r="S4" s="1"/>
      <x:c r="T4" s="1"/>
      <x:c r="U4" s="1"/>
      <x:c r="V4" s="1"/>
      <x:c r="W4" s="1"/>
    </x:row>
    <x:row r="5">
      <x:c r="A5" s="30" t="str">
        <x:v>2026.2</x:v>
      </x:c>
      <x:c r="B5" s="30" t="str">
        <x:v>C-001</x:v>
      </x:c>
      <x:c r="C5" s="30" t="str">
        <x:v>Competência</x:v>
      </x:c>
      <x:c r="D5" s="30" t="str">
        <x:v>Comunicação</x:v>
      </x:c>
      <x:c r="E5" s="34" t="n">
        <x:v>1</x:v>
      </x:c>
      <x:c r="F5" s="34" t="n">
        <x:v>4</x:v>
      </x:c>
      <x:c r="G5" s="34" t="n">
        <x:v>4.5</x:v>
      </x:c>
      <x:c r="H5" s="34" t="n">
        <x:v>4.6</x:v>
      </x:c>
      <x:c r="I5" s="34" t="n">
        <x:v>4.6</x:v>
      </x:c>
      <x:c r="J5" s="35" t="n">
        <x:f>IF(M5&lt;&gt;"OK","",I5-F5)</x:f>
        <x:v>0.5999999999999996</x:v>
      </x:c>
      <x:c r="K5" s="33" t="str">
        <x:f>IF(AND(M5="OK",OR(NOT(ISNUMBER(Listas!$B$10)),Listas!$B$10&lt;(-4),Listas!$B$10&gt;0)),"REVISAR GAP",IF(M5="", "",IF(M5="REVISAR","REVISAR DADOS",IF(M5="IGNORADO","PESO ZERO",IF(J5&lt;=Listas!$B$10,"GAP CRÍTICO",IF(J5&lt;0,"ABAIXO DO ALVO",IF(J5=0,"NO ALVO","ACIMA DO ALVO")))))))</x:f>
        <x:v>ACIMA DO ALVO</x:v>
      </x:c>
      <x:c r="L5" s="31" t="str">
        <x:v>Marina Costa — evidência registrada no fechamento do ciclo.</x:v>
      </x:c>
      <x:c r="M5" s="1" t="str">
        <x:f>IF(COUNTA(A5:I5)=0,"",IF(OR(B5="",COUNTIF(Colaboradores!$A$5:$A$104,B5)&lt;&gt;1,AND(C5&lt;&gt;"Competência",C5&lt;&gt;"Meta"),NOT(ISNUMBER(E5)),E5&lt;0),"REVISAR",IF(E5=0,"IGNORADO",IF(OR(COUNT(F5,I5)&lt;&gt;2,MIN(F5,I5)&lt;1,MAX(F5,I5)&gt;5),"REVISAR","OK"))))</x:f>
        <x:v>OK</x:v>
      </x:c>
      <x:c r="N5" s="112" t="n">
        <x:f>IF(M5="OK",E5*I5,0)</x:f>
        <x:v>4.6</x:v>
      </x:c>
      <x:c r="O5" s="112" t="n">
        <x:f>IF(M5="OK",E5,0)</x:f>
        <x:v>1</x:v>
      </x:c>
      <x:c r="P5" s="1"/>
      <x:c r="Q5" s="1"/>
      <x:c r="R5" s="1"/>
      <x:c r="S5" s="1"/>
      <x:c r="T5" s="1"/>
      <x:c r="U5" s="1"/>
      <x:c r="V5" s="1"/>
      <x:c r="W5" s="1"/>
    </x:row>
    <x:row r="6">
      <x:c r="A6" s="30" t="str">
        <x:v>2026.2</x:v>
      </x:c>
      <x:c r="B6" s="30" t="str">
        <x:v>C-001</x:v>
      </x:c>
      <x:c r="C6" s="30" t="str">
        <x:v>Competência</x:v>
      </x:c>
      <x:c r="D6" s="30" t="str">
        <x:v>Colaboração</x:v>
      </x:c>
      <x:c r="E6" s="34" t="n">
        <x:v>1</x:v>
      </x:c>
      <x:c r="F6" s="34" t="n">
        <x:v>4</x:v>
      </x:c>
      <x:c r="G6" s="34" t="n">
        <x:v>4.6</x:v>
      </x:c>
      <x:c r="H6" s="34" t="n">
        <x:v>4.4</x:v>
      </x:c>
      <x:c r="I6" s="34" t="n">
        <x:v>4.4</x:v>
      </x:c>
      <x:c r="J6" s="35" t="n">
        <x:f>IF(M6&lt;&gt;"OK","",I6-F6)</x:f>
        <x:v>0.40000000000000036</x:v>
      </x:c>
      <x:c r="K6" s="33" t="str">
        <x:f>IF(AND(M6="OK",OR(NOT(ISNUMBER(Listas!$B$10)),Listas!$B$10&lt;(-4),Listas!$B$10&gt;0)),"REVISAR GAP",IF(M6="", "",IF(M6="REVISAR","REVISAR DADOS",IF(M6="IGNORADO","PESO ZERO",IF(J6&lt;=Listas!$B$10,"GAP CRÍTICO",IF(J6&lt;0,"ABAIXO DO ALVO",IF(J6=0,"NO ALVO","ACIMA DO ALVO")))))))</x:f>
        <x:v>ACIMA DO ALVO</x:v>
      </x:c>
      <x:c r="L6" s="31" t="str">
        <x:v>Marina Costa — evidência registrada no fechamento do ciclo.</x:v>
      </x:c>
      <x:c r="M6" s="1" t="str">
        <x:f>IF(COUNTA(A6:I6)=0,"",IF(OR(B6="",COUNTIF(Colaboradores!$A$5:$A$104,B6)&lt;&gt;1,AND(C6&lt;&gt;"Competência",C6&lt;&gt;"Meta"),NOT(ISNUMBER(E6)),E6&lt;0),"REVISAR",IF(E6=0,"IGNORADO",IF(OR(COUNT(F6,I6)&lt;&gt;2,MIN(F6,I6)&lt;1,MAX(F6,I6)&gt;5),"REVISAR","OK"))))</x:f>
        <x:v>OK</x:v>
      </x:c>
      <x:c r="N6" s="112" t="n">
        <x:f>IF(M6="OK",E6*I6,0)</x:f>
        <x:v>4.4</x:v>
      </x:c>
      <x:c r="O6" s="112" t="n">
        <x:f>IF(M6="OK",E6,0)</x:f>
        <x:v>1</x:v>
      </x:c>
      <x:c r="P6" s="1"/>
      <x:c r="Q6" s="1"/>
      <x:c r="R6" s="1"/>
      <x:c r="S6" s="1"/>
      <x:c r="T6" s="1"/>
      <x:c r="U6" s="1"/>
      <x:c r="V6" s="1"/>
      <x:c r="W6" s="1"/>
    </x:row>
    <x:row r="7">
      <x:c r="A7" s="30" t="str">
        <x:v>2026.2</x:v>
      </x:c>
      <x:c r="B7" s="30" t="str">
        <x:v>C-001</x:v>
      </x:c>
      <x:c r="C7" s="30" t="str">
        <x:v>Competência</x:v>
      </x:c>
      <x:c r="D7" s="30" t="str">
        <x:v>Execução</x:v>
      </x:c>
      <x:c r="E7" s="34" t="n">
        <x:v>1</x:v>
      </x:c>
      <x:c r="F7" s="34" t="n">
        <x:v>4</x:v>
      </x:c>
      <x:c r="G7" s="34" t="n">
        <x:v>4.1</x:v>
      </x:c>
      <x:c r="H7" s="34" t="n">
        <x:v>4.2</x:v>
      </x:c>
      <x:c r="I7" s="34" t="n">
        <x:v>4.2</x:v>
      </x:c>
      <x:c r="J7" s="35" t="n">
        <x:f>IF(M7&lt;&gt;"OK","",I7-F7)</x:f>
        <x:v>0.20000000000000018</x:v>
      </x:c>
      <x:c r="K7" s="33" t="str">
        <x:f>IF(AND(M7="OK",OR(NOT(ISNUMBER(Listas!$B$10)),Listas!$B$10&lt;(-4),Listas!$B$10&gt;0)),"REVISAR GAP",IF(M7="", "",IF(M7="REVISAR","REVISAR DADOS",IF(M7="IGNORADO","PESO ZERO",IF(J7&lt;=Listas!$B$10,"GAP CRÍTICO",IF(J7&lt;0,"ABAIXO DO ALVO",IF(J7=0,"NO ALVO","ACIMA DO ALVO")))))))</x:f>
        <x:v>ACIMA DO ALVO</x:v>
      </x:c>
      <x:c r="L7" s="31" t="str">
        <x:v>Marina Costa — evidência registrada no fechamento do ciclo.</x:v>
      </x:c>
      <x:c r="M7" s="1" t="str">
        <x:f>IF(COUNTA(A7:I7)=0,"",IF(OR(B7="",COUNTIF(Colaboradores!$A$5:$A$104,B7)&lt;&gt;1,AND(C7&lt;&gt;"Competência",C7&lt;&gt;"Meta"),NOT(ISNUMBER(E7)),E7&lt;0),"REVISAR",IF(E7=0,"IGNORADO",IF(OR(COUNT(F7,I7)&lt;&gt;2,MIN(F7,I7)&lt;1,MAX(F7,I7)&gt;5),"REVISAR","OK"))))</x:f>
        <x:v>OK</x:v>
      </x:c>
      <x:c r="N7" s="112" t="n">
        <x:f>IF(M7="OK",E7*I7,0)</x:f>
        <x:v>4.2</x:v>
      </x:c>
      <x:c r="O7" s="112" t="n">
        <x:f>IF(M7="OK",E7,0)</x:f>
        <x:v>1</x:v>
      </x:c>
      <x:c r="P7" s="1"/>
      <x:c r="Q7" s="1"/>
      <x:c r="R7" s="1"/>
      <x:c r="S7" s="1"/>
      <x:c r="T7" s="1"/>
      <x:c r="U7" s="1"/>
      <x:c r="V7" s="1"/>
      <x:c r="W7" s="1"/>
    </x:row>
    <x:row r="8">
      <x:c r="A8" s="30" t="str">
        <x:v>2026.2</x:v>
      </x:c>
      <x:c r="B8" s="30" t="str">
        <x:v>C-001</x:v>
      </x:c>
      <x:c r="C8" s="30" t="str">
        <x:v>Competência</x:v>
      </x:c>
      <x:c r="D8" s="30" t="str">
        <x:v>Visão de cliente</x:v>
      </x:c>
      <x:c r="E8" s="34" t="n">
        <x:v>1</x:v>
      </x:c>
      <x:c r="F8" s="34" t="n">
        <x:v>4</x:v>
      </x:c>
      <x:c r="G8" s="34" t="n">
        <x:v>4.7</x:v>
      </x:c>
      <x:c r="H8" s="34" t="n">
        <x:v>4.5</x:v>
      </x:c>
      <x:c r="I8" s="34" t="n">
        <x:v>4.5</x:v>
      </x:c>
      <x:c r="J8" s="35" t="n">
        <x:f>IF(M8&lt;&gt;"OK","",I8-F8)</x:f>
        <x:v>0.5</x:v>
      </x:c>
      <x:c r="K8" s="33" t="str">
        <x:f>IF(AND(M8="OK",OR(NOT(ISNUMBER(Listas!$B$10)),Listas!$B$10&lt;(-4),Listas!$B$10&gt;0)),"REVISAR GAP",IF(M8="", "",IF(M8="REVISAR","REVISAR DADOS",IF(M8="IGNORADO","PESO ZERO",IF(J8&lt;=Listas!$B$10,"GAP CRÍTICO",IF(J8&lt;0,"ABAIXO DO ALVO",IF(J8=0,"NO ALVO","ACIMA DO ALVO")))))))</x:f>
        <x:v>ACIMA DO ALVO</x:v>
      </x:c>
      <x:c r="L8" s="31" t="str">
        <x:v>Marina Costa — evidência registrada no fechamento do ciclo.</x:v>
      </x:c>
      <x:c r="M8" s="1" t="str">
        <x:f>IF(COUNTA(A8:I8)=0,"",IF(OR(B8="",COUNTIF(Colaboradores!$A$5:$A$104,B8)&lt;&gt;1,AND(C8&lt;&gt;"Competência",C8&lt;&gt;"Meta"),NOT(ISNUMBER(E8)),E8&lt;0),"REVISAR",IF(E8=0,"IGNORADO",IF(OR(COUNT(F8,I8)&lt;&gt;2,MIN(F8,I8)&lt;1,MAX(F8,I8)&gt;5),"REVISAR","OK"))))</x:f>
        <x:v>OK</x:v>
      </x:c>
      <x:c r="N8" s="112" t="n">
        <x:f>IF(M8="OK",E8*I8,0)</x:f>
        <x:v>4.5</x:v>
      </x:c>
      <x:c r="O8" s="112" t="n">
        <x:f>IF(M8="OK",E8,0)</x:f>
        <x:v>1</x:v>
      </x:c>
      <x:c r="P8" s="1"/>
      <x:c r="Q8" s="1"/>
      <x:c r="R8" s="1"/>
      <x:c r="S8" s="1"/>
      <x:c r="T8" s="1"/>
      <x:c r="U8" s="1"/>
      <x:c r="V8" s="1"/>
      <x:c r="W8" s="1"/>
    </x:row>
    <x:row r="9">
      <x:c r="A9" s="30" t="str">
        <x:v>2026.2</x:v>
      </x:c>
      <x:c r="B9" s="30" t="str">
        <x:v>C-001</x:v>
      </x:c>
      <x:c r="C9" s="30" t="str">
        <x:v>Meta</x:v>
      </x:c>
      <x:c r="D9" s="30" t="str">
        <x:v>Entrega do plano</x:v>
      </x:c>
      <x:c r="E9" s="34" t="n">
        <x:v>1</x:v>
      </x:c>
      <x:c r="F9" s="34" t="n">
        <x:v>4</x:v>
      </x:c>
      <x:c r="G9" s="34" t="n">
        <x:v>4.6</x:v>
      </x:c>
      <x:c r="H9" s="34" t="n">
        <x:v>4.7</x:v>
      </x:c>
      <x:c r="I9" s="34" t="n">
        <x:v>4.7</x:v>
      </x:c>
      <x:c r="J9" s="35" t="n">
        <x:f>IF(M9&lt;&gt;"OK","",I9-F9)</x:f>
        <x:v>0.7000000000000002</x:v>
      </x:c>
      <x:c r="K9" s="33" t="str">
        <x:f>IF(AND(M9="OK",OR(NOT(ISNUMBER(Listas!$B$10)),Listas!$B$10&lt;(-4),Listas!$B$10&gt;0)),"REVISAR GAP",IF(M9="", "",IF(M9="REVISAR","REVISAR DADOS",IF(M9="IGNORADO","PESO ZERO",IF(J9&lt;=Listas!$B$10,"GAP CRÍTICO",IF(J9&lt;0,"ABAIXO DO ALVO",IF(J9=0,"NO ALVO","ACIMA DO ALVO")))))))</x:f>
        <x:v>ACIMA DO ALVO</x:v>
      </x:c>
      <x:c r="L9" s="31" t="str">
        <x:v>Marina Costa — evidência registrada no fechamento do ciclo.</x:v>
      </x:c>
      <x:c r="M9" s="1" t="str">
        <x:f>IF(COUNTA(A9:I9)=0,"",IF(OR(B9="",COUNTIF(Colaboradores!$A$5:$A$104,B9)&lt;&gt;1,AND(C9&lt;&gt;"Competência",C9&lt;&gt;"Meta"),NOT(ISNUMBER(E9)),E9&lt;0),"REVISAR",IF(E9=0,"IGNORADO",IF(OR(COUNT(F9,I9)&lt;&gt;2,MIN(F9,I9)&lt;1,MAX(F9,I9)&gt;5),"REVISAR","OK"))))</x:f>
        <x:v>OK</x:v>
      </x:c>
      <x:c r="N9" s="112" t="n">
        <x:f>IF(M9="OK",E9*I9,0)</x:f>
        <x:v>4.7</x:v>
      </x:c>
      <x:c r="O9" s="112" t="n">
        <x:f>IF(M9="OK",E9,0)</x:f>
        <x:v>1</x:v>
      </x:c>
      <x:c r="P9" s="1"/>
      <x:c r="Q9" s="1"/>
      <x:c r="R9" s="1"/>
      <x:c r="S9" s="1"/>
      <x:c r="T9" s="1"/>
      <x:c r="U9" s="1"/>
      <x:c r="V9" s="1"/>
      <x:c r="W9" s="1"/>
    </x:row>
    <x:row r="10">
      <x:c r="A10" s="30" t="str">
        <x:v>2026.2</x:v>
      </x:c>
      <x:c r="B10" s="30" t="str">
        <x:v>C-001</x:v>
      </x:c>
      <x:c r="C10" s="30" t="str">
        <x:v>Meta</x:v>
      </x:c>
      <x:c r="D10" s="30" t="str">
        <x:v>Qualidade do resultado</x:v>
      </x:c>
      <x:c r="E10" s="34" t="n">
        <x:v>1</x:v>
      </x:c>
      <x:c r="F10" s="34" t="n">
        <x:v>4</x:v>
      </x:c>
      <x:c r="G10" s="34" t="n">
        <x:v>4.6</x:v>
      </x:c>
      <x:c r="H10" s="34" t="n">
        <x:v>4.4</x:v>
      </x:c>
      <x:c r="I10" s="34" t="n">
        <x:v>4.4</x:v>
      </x:c>
      <x:c r="J10" s="35" t="n">
        <x:f>IF(M10&lt;&gt;"OK","",I10-F10)</x:f>
        <x:v>0.40000000000000036</x:v>
      </x:c>
      <x:c r="K10" s="33" t="str">
        <x:f>IF(AND(M10="OK",OR(NOT(ISNUMBER(Listas!$B$10)),Listas!$B$10&lt;(-4),Listas!$B$10&gt;0)),"REVISAR GAP",IF(M10="", "",IF(M10="REVISAR","REVISAR DADOS",IF(M10="IGNORADO","PESO ZERO",IF(J10&lt;=Listas!$B$10,"GAP CRÍTICO",IF(J10&lt;0,"ABAIXO DO ALVO",IF(J10=0,"NO ALVO","ACIMA DO ALVO")))))))</x:f>
        <x:v>ACIMA DO ALVO</x:v>
      </x:c>
      <x:c r="L10" s="31" t="str">
        <x:v>Marina Costa — evidência registrada no fechamento do ciclo.</x:v>
      </x:c>
      <x:c r="M10" s="1" t="str">
        <x:f>IF(COUNTA(A10:I10)=0,"",IF(OR(B10="",COUNTIF(Colaboradores!$A$5:$A$104,B10)&lt;&gt;1,AND(C10&lt;&gt;"Competência",C10&lt;&gt;"Meta"),NOT(ISNUMBER(E10)),E10&lt;0),"REVISAR",IF(E10=0,"IGNORADO",IF(OR(COUNT(F10,I10)&lt;&gt;2,MIN(F10,I10)&lt;1,MAX(F10,I10)&gt;5),"REVISAR","OK"))))</x:f>
        <x:v>OK</x:v>
      </x:c>
      <x:c r="N10" s="112" t="n">
        <x:f>IF(M10="OK",E10*I10,0)</x:f>
        <x:v>4.4</x:v>
      </x:c>
      <x:c r="O10" s="112" t="n">
        <x:f>IF(M10="OK",E10,0)</x:f>
        <x:v>1</x:v>
      </x:c>
      <x:c r="P10" s="1"/>
      <x:c r="Q10" s="1"/>
      <x:c r="R10" s="1"/>
      <x:c r="S10" s="1"/>
      <x:c r="T10" s="1"/>
      <x:c r="U10" s="1"/>
      <x:c r="V10" s="1"/>
      <x:c r="W10" s="1"/>
    </x:row>
    <x:row r="11">
      <x:c r="A11" s="30" t="str">
        <x:v>2026.2</x:v>
      </x:c>
      <x:c r="B11" s="30" t="str">
        <x:v>C-002</x:v>
      </x:c>
      <x:c r="C11" s="30" t="str">
        <x:v>Competência</x:v>
      </x:c>
      <x:c r="D11" s="30" t="str">
        <x:v>Comunicação</x:v>
      </x:c>
      <x:c r="E11" s="34" t="n">
        <x:v>1</x:v>
      </x:c>
      <x:c r="F11" s="34" t="n">
        <x:v>4</x:v>
      </x:c>
      <x:c r="G11" s="34" t="n">
        <x:v>3.6</x:v>
      </x:c>
      <x:c r="H11" s="34" t="n">
        <x:v>3.7</x:v>
      </x:c>
      <x:c r="I11" s="34" t="n">
        <x:v>3.7</x:v>
      </x:c>
      <x:c r="J11" s="35" t="n">
        <x:f>IF(M11&lt;&gt;"OK","",I11-F11)</x:f>
        <x:v>-0.2999999999999998</x:v>
      </x:c>
      <x:c r="K11" s="33" t="str">
        <x:f>IF(AND(M11="OK",OR(NOT(ISNUMBER(Listas!$B$10)),Listas!$B$10&lt;(-4),Listas!$B$10&gt;0)),"REVISAR GAP",IF(M11="", "",IF(M11="REVISAR","REVISAR DADOS",IF(M11="IGNORADO","PESO ZERO",IF(J11&lt;=Listas!$B$10,"GAP CRÍTICO",IF(J11&lt;0,"ABAIXO DO ALVO",IF(J11=0,"NO ALVO","ACIMA DO ALVO")))))))</x:f>
        <x:v>ABAIXO DO ALVO</x:v>
      </x:c>
      <x:c r="L11" s="31" t="str">
        <x:v>Rafael Lima — evidência registrada no fechamento do ciclo.</x:v>
      </x:c>
      <x:c r="M11" s="1" t="str">
        <x:f>IF(COUNTA(A11:I11)=0,"",IF(OR(B11="",COUNTIF(Colaboradores!$A$5:$A$104,B11)&lt;&gt;1,AND(C11&lt;&gt;"Competência",C11&lt;&gt;"Meta"),NOT(ISNUMBER(E11)),E11&lt;0),"REVISAR",IF(E11=0,"IGNORADO",IF(OR(COUNT(F11,I11)&lt;&gt;2,MIN(F11,I11)&lt;1,MAX(F11,I11)&gt;5),"REVISAR","OK"))))</x:f>
        <x:v>OK</x:v>
      </x:c>
      <x:c r="N11" s="112" t="n">
        <x:f>IF(M11="OK",E11*I11,0)</x:f>
        <x:v>3.7</x:v>
      </x:c>
      <x:c r="O11" s="112" t="n">
        <x:f>IF(M11="OK",E11,0)</x:f>
        <x:v>1</x:v>
      </x:c>
      <x:c r="P11" s="1"/>
      <x:c r="Q11" s="1"/>
      <x:c r="R11" s="1"/>
      <x:c r="S11" s="1"/>
      <x:c r="T11" s="1"/>
      <x:c r="U11" s="1"/>
      <x:c r="V11" s="1"/>
      <x:c r="W11" s="1"/>
    </x:row>
    <x:row r="12">
      <x:c r="A12" s="30" t="str">
        <x:v>2026.2</x:v>
      </x:c>
      <x:c r="B12" s="30" t="str">
        <x:v>C-002</x:v>
      </x:c>
      <x:c r="C12" s="30" t="str">
        <x:v>Competência</x:v>
      </x:c>
      <x:c r="D12" s="30" t="str">
        <x:v>Colaboração</x:v>
      </x:c>
      <x:c r="E12" s="34" t="n">
        <x:v>1</x:v>
      </x:c>
      <x:c r="F12" s="34" t="n">
        <x:v>4</x:v>
      </x:c>
      <x:c r="G12" s="34" t="n">
        <x:v>3.7</x:v>
      </x:c>
      <x:c r="H12" s="34" t="n">
        <x:v>3.5</x:v>
      </x:c>
      <x:c r="I12" s="34" t="n">
        <x:v>3.5</x:v>
      </x:c>
      <x:c r="J12" s="35" t="n">
        <x:f>IF(M12&lt;&gt;"OK","",I12-F12)</x:f>
        <x:v>-0.5</x:v>
      </x:c>
      <x:c r="K12" s="33" t="str">
        <x:f>IF(AND(M12="OK",OR(NOT(ISNUMBER(Listas!$B$10)),Listas!$B$10&lt;(-4),Listas!$B$10&gt;0)),"REVISAR GAP",IF(M12="", "",IF(M12="REVISAR","REVISAR DADOS",IF(M12="IGNORADO","PESO ZERO",IF(J12&lt;=Listas!$B$10,"GAP CRÍTICO",IF(J12&lt;0,"ABAIXO DO ALVO",IF(J12=0,"NO ALVO","ACIMA DO ALVO")))))))</x:f>
        <x:v>GAP CRÍTICO</x:v>
      </x:c>
      <x:c r="L12" s="31" t="str">
        <x:v>Rafael Lima — evidência registrada no fechamento do ciclo.</x:v>
      </x:c>
      <x:c r="M12" s="1" t="str">
        <x:f>IF(COUNTA(A12:I12)=0,"",IF(OR(B12="",COUNTIF(Colaboradores!$A$5:$A$104,B12)&lt;&gt;1,AND(C12&lt;&gt;"Competência",C12&lt;&gt;"Meta"),NOT(ISNUMBER(E12)),E12&lt;0),"REVISAR",IF(E12=0,"IGNORADO",IF(OR(COUNT(F12,I12)&lt;&gt;2,MIN(F12,I12)&lt;1,MAX(F12,I12)&gt;5),"REVISAR","OK"))))</x:f>
        <x:v>OK</x:v>
      </x:c>
      <x:c r="N12" s="112" t="n">
        <x:f>IF(M12="OK",E12*I12,0)</x:f>
        <x:v>3.5</x:v>
      </x:c>
      <x:c r="O12" s="112" t="n">
        <x:f>IF(M12="OK",E12,0)</x:f>
        <x:v>1</x:v>
      </x:c>
      <x:c r="P12" s="1"/>
      <x:c r="Q12" s="1"/>
      <x:c r="R12" s="1"/>
      <x:c r="S12" s="1"/>
      <x:c r="T12" s="1"/>
      <x:c r="U12" s="1"/>
      <x:c r="V12" s="1"/>
      <x:c r="W12" s="1"/>
    </x:row>
    <x:row r="13">
      <x:c r="A13" s="30" t="str">
        <x:v>2026.2</x:v>
      </x:c>
      <x:c r="B13" s="30" t="str">
        <x:v>C-002</x:v>
      </x:c>
      <x:c r="C13" s="30" t="str">
        <x:v>Competência</x:v>
      </x:c>
      <x:c r="D13" s="30" t="str">
        <x:v>Execução</x:v>
      </x:c>
      <x:c r="E13" s="34" t="n">
        <x:v>1</x:v>
      </x:c>
      <x:c r="F13" s="34" t="n">
        <x:v>4</x:v>
      </x:c>
      <x:c r="G13" s="34" t="n">
        <x:v>3.1</x:v>
      </x:c>
      <x:c r="H13" s="34" t="n">
        <x:v>3.2</x:v>
      </x:c>
      <x:c r="I13" s="34" t="n">
        <x:v>3.2</x:v>
      </x:c>
      <x:c r="J13" s="35" t="n">
        <x:f>IF(M13&lt;&gt;"OK","",I13-F13)</x:f>
        <x:v>-0.7999999999999998</x:v>
      </x:c>
      <x:c r="K13" s="33" t="str">
        <x:f>IF(AND(M13="OK",OR(NOT(ISNUMBER(Listas!$B$10)),Listas!$B$10&lt;(-4),Listas!$B$10&gt;0)),"REVISAR GAP",IF(M13="", "",IF(M13="REVISAR","REVISAR DADOS",IF(M13="IGNORADO","PESO ZERO",IF(J13&lt;=Listas!$B$10,"GAP CRÍTICO",IF(J13&lt;0,"ABAIXO DO ALVO",IF(J13=0,"NO ALVO","ACIMA DO ALVO")))))))</x:f>
        <x:v>GAP CRÍTICO</x:v>
      </x:c>
      <x:c r="L13" s="31" t="str">
        <x:v>Rafael Lima — evidência registrada no fechamento do ciclo.</x:v>
      </x:c>
      <x:c r="M13" s="1" t="str">
        <x:f>IF(COUNTA(A13:I13)=0,"",IF(OR(B13="",COUNTIF(Colaboradores!$A$5:$A$104,B13)&lt;&gt;1,AND(C13&lt;&gt;"Competência",C13&lt;&gt;"Meta"),NOT(ISNUMBER(E13)),E13&lt;0),"REVISAR",IF(E13=0,"IGNORADO",IF(OR(COUNT(F13,I13)&lt;&gt;2,MIN(F13,I13)&lt;1,MAX(F13,I13)&gt;5),"REVISAR","OK"))))</x:f>
        <x:v>OK</x:v>
      </x:c>
      <x:c r="N13" s="112" t="n">
        <x:f>IF(M13="OK",E13*I13,0)</x:f>
        <x:v>3.2</x:v>
      </x:c>
      <x:c r="O13" s="112" t="n">
        <x:f>IF(M13="OK",E13,0)</x:f>
        <x:v>1</x:v>
      </x:c>
      <x:c r="P13" s="1"/>
      <x:c r="Q13" s="1"/>
      <x:c r="R13" s="1"/>
      <x:c r="S13" s="1"/>
      <x:c r="T13" s="1"/>
      <x:c r="U13" s="1"/>
      <x:c r="V13" s="1"/>
      <x:c r="W13" s="1"/>
    </x:row>
    <x:row r="14">
      <x:c r="A14" s="30" t="str">
        <x:v>2026.2</x:v>
      </x:c>
      <x:c r="B14" s="30" t="str">
        <x:v>C-002</x:v>
      </x:c>
      <x:c r="C14" s="30" t="str">
        <x:v>Competência</x:v>
      </x:c>
      <x:c r="D14" s="30" t="str">
        <x:v>Visão de cliente</x:v>
      </x:c>
      <x:c r="E14" s="34" t="n">
        <x:v>1</x:v>
      </x:c>
      <x:c r="F14" s="34" t="n">
        <x:v>4</x:v>
      </x:c>
      <x:c r="G14" s="34" t="n">
        <x:v>4</x:v>
      </x:c>
      <x:c r="H14" s="34" t="n">
        <x:v>3.8</x:v>
      </x:c>
      <x:c r="I14" s="34" t="n">
        <x:v>3.8</x:v>
      </x:c>
      <x:c r="J14" s="35" t="n">
        <x:f>IF(M14&lt;&gt;"OK","",I14-F14)</x:f>
        <x:v>-0.20000000000000018</x:v>
      </x:c>
      <x:c r="K14" s="33" t="str">
        <x:f>IF(AND(M14="OK",OR(NOT(ISNUMBER(Listas!$B$10)),Listas!$B$10&lt;(-4),Listas!$B$10&gt;0)),"REVISAR GAP",IF(M14="", "",IF(M14="REVISAR","REVISAR DADOS",IF(M14="IGNORADO","PESO ZERO",IF(J14&lt;=Listas!$B$10,"GAP CRÍTICO",IF(J14&lt;0,"ABAIXO DO ALVO",IF(J14=0,"NO ALVO","ACIMA DO ALVO")))))))</x:f>
        <x:v>ABAIXO DO ALVO</x:v>
      </x:c>
      <x:c r="L14" s="31" t="str">
        <x:v>Rafael Lima — evidência registrada no fechamento do ciclo.</x:v>
      </x:c>
      <x:c r="M14" s="1" t="str">
        <x:f>IF(COUNTA(A14:I14)=0,"",IF(OR(B14="",COUNTIF(Colaboradores!$A$5:$A$104,B14)&lt;&gt;1,AND(C14&lt;&gt;"Competência",C14&lt;&gt;"Meta"),NOT(ISNUMBER(E14)),E14&lt;0),"REVISAR",IF(E14=0,"IGNORADO",IF(OR(COUNT(F14,I14)&lt;&gt;2,MIN(F14,I14)&lt;1,MAX(F14,I14)&gt;5),"REVISAR","OK"))))</x:f>
        <x:v>OK</x:v>
      </x:c>
      <x:c r="N14" s="112" t="n">
        <x:f>IF(M14="OK",E14*I14,0)</x:f>
        <x:v>3.8</x:v>
      </x:c>
      <x:c r="O14" s="112" t="n">
        <x:f>IF(M14="OK",E14,0)</x:f>
        <x:v>1</x:v>
      </x:c>
      <x:c r="P14" s="1"/>
      <x:c r="Q14" s="1"/>
      <x:c r="R14" s="1"/>
      <x:c r="S14" s="1"/>
      <x:c r="T14" s="1"/>
      <x:c r="U14" s="1"/>
      <x:c r="V14" s="1"/>
      <x:c r="W14" s="1"/>
    </x:row>
    <x:row r="15">
      <x:c r="A15" s="30" t="str">
        <x:v>2026.2</x:v>
      </x:c>
      <x:c r="B15" s="30" t="str">
        <x:v>C-002</x:v>
      </x:c>
      <x:c r="C15" s="30" t="str">
        <x:v>Meta</x:v>
      </x:c>
      <x:c r="D15" s="30" t="str">
        <x:v>Entrega do plano</x:v>
      </x:c>
      <x:c r="E15" s="34" t="n">
        <x:v>1</x:v>
      </x:c>
      <x:c r="F15" s="34" t="n">
        <x:v>4</x:v>
      </x:c>
      <x:c r="G15" s="34" t="n">
        <x:v>3.3</x:v>
      </x:c>
      <x:c r="H15" s="34" t="n">
        <x:v>3.4</x:v>
      </x:c>
      <x:c r="I15" s="34" t="n">
        <x:v>3.4</x:v>
      </x:c>
      <x:c r="J15" s="35" t="n">
        <x:f>IF(M15&lt;&gt;"OK","",I15-F15)</x:f>
        <x:v>-0.6000000000000001</x:v>
      </x:c>
      <x:c r="K15" s="33" t="str">
        <x:f>IF(AND(M15="OK",OR(NOT(ISNUMBER(Listas!$B$10)),Listas!$B$10&lt;(-4),Listas!$B$10&gt;0)),"REVISAR GAP",IF(M15="", "",IF(M15="REVISAR","REVISAR DADOS",IF(M15="IGNORADO","PESO ZERO",IF(J15&lt;=Listas!$B$10,"GAP CRÍTICO",IF(J15&lt;0,"ABAIXO DO ALVO",IF(J15=0,"NO ALVO","ACIMA DO ALVO")))))))</x:f>
        <x:v>GAP CRÍTICO</x:v>
      </x:c>
      <x:c r="L15" s="31" t="str">
        <x:v>Rafael Lima — evidência registrada no fechamento do ciclo.</x:v>
      </x:c>
      <x:c r="M15" s="1" t="str">
        <x:f>IF(COUNTA(A15:I15)=0,"",IF(OR(B15="",COUNTIF(Colaboradores!$A$5:$A$104,B15)&lt;&gt;1,AND(C15&lt;&gt;"Competência",C15&lt;&gt;"Meta"),NOT(ISNUMBER(E15)),E15&lt;0),"REVISAR",IF(E15=0,"IGNORADO",IF(OR(COUNT(F15,I15)&lt;&gt;2,MIN(F15,I15)&lt;1,MAX(F15,I15)&gt;5),"REVISAR","OK"))))</x:f>
        <x:v>OK</x:v>
      </x:c>
      <x:c r="N15" s="112" t="n">
        <x:f>IF(M15="OK",E15*I15,0)</x:f>
        <x:v>3.4</x:v>
      </x:c>
      <x:c r="O15" s="112" t="n">
        <x:f>IF(M15="OK",E15,0)</x:f>
        <x:v>1</x:v>
      </x:c>
      <x:c r="P15" s="1"/>
      <x:c r="Q15" s="1"/>
      <x:c r="R15" s="1"/>
      <x:c r="S15" s="1"/>
      <x:c r="T15" s="1"/>
      <x:c r="U15" s="1"/>
      <x:c r="V15" s="1"/>
      <x:c r="W15" s="1"/>
    </x:row>
    <x:row r="16">
      <x:c r="A16" s="30" t="str">
        <x:v>2026.2</x:v>
      </x:c>
      <x:c r="B16" s="30" t="str">
        <x:v>C-002</x:v>
      </x:c>
      <x:c r="C16" s="30" t="str">
        <x:v>Meta</x:v>
      </x:c>
      <x:c r="D16" s="30" t="str">
        <x:v>Qualidade do resultado</x:v>
      </x:c>
      <x:c r="E16" s="34" t="n">
        <x:v>1</x:v>
      </x:c>
      <x:c r="F16" s="34" t="n">
        <x:v>4</x:v>
      </x:c>
      <x:c r="G16" s="34" t="n">
        <x:v>3.8</x:v>
      </x:c>
      <x:c r="H16" s="34" t="n">
        <x:v>3.6</x:v>
      </x:c>
      <x:c r="I16" s="34" t="n">
        <x:v>3.6</x:v>
      </x:c>
      <x:c r="J16" s="35" t="n">
        <x:f>IF(M16&lt;&gt;"OK","",I16-F16)</x:f>
        <x:v>-0.3999999999999999</x:v>
      </x:c>
      <x:c r="K16" s="33" t="str">
        <x:f>IF(AND(M16="OK",OR(NOT(ISNUMBER(Listas!$B$10)),Listas!$B$10&lt;(-4),Listas!$B$10&gt;0)),"REVISAR GAP",IF(M16="", "",IF(M16="REVISAR","REVISAR DADOS",IF(M16="IGNORADO","PESO ZERO",IF(J16&lt;=Listas!$B$10,"GAP CRÍTICO",IF(J16&lt;0,"ABAIXO DO ALVO",IF(J16=0,"NO ALVO","ACIMA DO ALVO")))))))</x:f>
        <x:v>ABAIXO DO ALVO</x:v>
      </x:c>
      <x:c r="L16" s="31" t="str">
        <x:v>Rafael Lima — evidência registrada no fechamento do ciclo.</x:v>
      </x:c>
      <x:c r="M16" s="1" t="str">
        <x:f>IF(COUNTA(A16:I16)=0,"",IF(OR(B16="",COUNTIF(Colaboradores!$A$5:$A$104,B16)&lt;&gt;1,AND(C16&lt;&gt;"Competência",C16&lt;&gt;"Meta"),NOT(ISNUMBER(E16)),E16&lt;0),"REVISAR",IF(E16=0,"IGNORADO",IF(OR(COUNT(F16,I16)&lt;&gt;2,MIN(F16,I16)&lt;1,MAX(F16,I16)&gt;5),"REVISAR","OK"))))</x:f>
        <x:v>OK</x:v>
      </x:c>
      <x:c r="N16" s="112" t="n">
        <x:f>IF(M16="OK",E16*I16,0)</x:f>
        <x:v>3.6</x:v>
      </x:c>
      <x:c r="O16" s="112" t="n">
        <x:f>IF(M16="OK",E16,0)</x:f>
        <x:v>1</x:v>
      </x:c>
      <x:c r="P16" s="1"/>
      <x:c r="Q16" s="1"/>
      <x:c r="R16" s="1"/>
      <x:c r="S16" s="1"/>
      <x:c r="T16" s="1"/>
      <x:c r="U16" s="1"/>
      <x:c r="V16" s="1"/>
      <x:c r="W16" s="1"/>
    </x:row>
    <x:row r="17">
      <x:c r="A17" s="30" t="str">
        <x:v>2026.2</x:v>
      </x:c>
      <x:c r="B17" s="30" t="str">
        <x:v>C-003</x:v>
      </x:c>
      <x:c r="C17" s="30" t="str">
        <x:v>Competência</x:v>
      </x:c>
      <x:c r="D17" s="30" t="str">
        <x:v>Comunicação</x:v>
      </x:c>
      <x:c r="E17" s="34" t="n">
        <x:v>1</x:v>
      </x:c>
      <x:c r="F17" s="34" t="n">
        <x:v>4</x:v>
      </x:c>
      <x:c r="G17" s="34" t="n">
        <x:v>4.1</x:v>
      </x:c>
      <x:c r="H17" s="34" t="n">
        <x:v>4.2</x:v>
      </x:c>
      <x:c r="I17" s="34" t="n">
        <x:v>4.2</x:v>
      </x:c>
      <x:c r="J17" s="35" t="n">
        <x:f>IF(M17&lt;&gt;"OK","",I17-F17)</x:f>
        <x:v>0.20000000000000018</x:v>
      </x:c>
      <x:c r="K17" s="33" t="str">
        <x:f>IF(AND(M17="OK",OR(NOT(ISNUMBER(Listas!$B$10)),Listas!$B$10&lt;(-4),Listas!$B$10&gt;0)),"REVISAR GAP",IF(M17="", "",IF(M17="REVISAR","REVISAR DADOS",IF(M17="IGNORADO","PESO ZERO",IF(J17&lt;=Listas!$B$10,"GAP CRÍTICO",IF(J17&lt;0,"ABAIXO DO ALVO",IF(J17=0,"NO ALVO","ACIMA DO ALVO")))))))</x:f>
        <x:v>ACIMA DO ALVO</x:v>
      </x:c>
      <x:c r="L17" s="31" t="str">
        <x:v>Juliana Reis — evidência registrada no fechamento do ciclo.</x:v>
      </x:c>
      <x:c r="M17" s="1" t="str">
        <x:f>IF(COUNTA(A17:I17)=0,"",IF(OR(B17="",COUNTIF(Colaboradores!$A$5:$A$104,B17)&lt;&gt;1,AND(C17&lt;&gt;"Competência",C17&lt;&gt;"Meta"),NOT(ISNUMBER(E17)),E17&lt;0),"REVISAR",IF(E17=0,"IGNORADO",IF(OR(COUNT(F17,I17)&lt;&gt;2,MIN(F17,I17)&lt;1,MAX(F17,I17)&gt;5),"REVISAR","OK"))))</x:f>
        <x:v>OK</x:v>
      </x:c>
      <x:c r="N17" s="112" t="n">
        <x:f>IF(M17="OK",E17*I17,0)</x:f>
        <x:v>4.2</x:v>
      </x:c>
      <x:c r="O17" s="112" t="n">
        <x:f>IF(M17="OK",E17,0)</x:f>
        <x:v>1</x:v>
      </x:c>
      <x:c r="P17" s="1"/>
      <x:c r="Q17" s="1"/>
      <x:c r="R17" s="1"/>
      <x:c r="S17" s="1"/>
      <x:c r="T17" s="1"/>
      <x:c r="U17" s="1"/>
      <x:c r="V17" s="1"/>
      <x:c r="W17" s="1"/>
    </x:row>
    <x:row r="18">
      <x:c r="A18" s="30" t="str">
        <x:v>2026.2</x:v>
      </x:c>
      <x:c r="B18" s="30" t="str">
        <x:v>C-003</x:v>
      </x:c>
      <x:c r="C18" s="30" t="str">
        <x:v>Competência</x:v>
      </x:c>
      <x:c r="D18" s="30" t="str">
        <x:v>Colaboração</x:v>
      </x:c>
      <x:c r="E18" s="34" t="n">
        <x:v>1</x:v>
      </x:c>
      <x:c r="F18" s="34" t="n">
        <x:v>4</x:v>
      </x:c>
      <x:c r="G18" s="34" t="n">
        <x:v>4.3</x:v>
      </x:c>
      <x:c r="H18" s="34" t="n">
        <x:v>4.1</x:v>
      </x:c>
      <x:c r="I18" s="34" t="n">
        <x:v>4.1</x:v>
      </x:c>
      <x:c r="J18" s="35" t="n">
        <x:f>IF(M18&lt;&gt;"OK","",I18-F18)</x:f>
        <x:v>0.09999999999999964</x:v>
      </x:c>
      <x:c r="K18" s="33" t="str">
        <x:f>IF(AND(M18="OK",OR(NOT(ISNUMBER(Listas!$B$10)),Listas!$B$10&lt;(-4),Listas!$B$10&gt;0)),"REVISAR GAP",IF(M18="", "",IF(M18="REVISAR","REVISAR DADOS",IF(M18="IGNORADO","PESO ZERO",IF(J18&lt;=Listas!$B$10,"GAP CRÍTICO",IF(J18&lt;0,"ABAIXO DO ALVO",IF(J18=0,"NO ALVO","ACIMA DO ALVO")))))))</x:f>
        <x:v>ACIMA DO ALVO</x:v>
      </x:c>
      <x:c r="L18" s="31" t="str">
        <x:v>Juliana Reis — evidência registrada no fechamento do ciclo.</x:v>
      </x:c>
      <x:c r="M18" s="1" t="str">
        <x:f>IF(COUNTA(A18:I18)=0,"",IF(OR(B18="",COUNTIF(Colaboradores!$A$5:$A$104,B18)&lt;&gt;1,AND(C18&lt;&gt;"Competência",C18&lt;&gt;"Meta"),NOT(ISNUMBER(E18)),E18&lt;0),"REVISAR",IF(E18=0,"IGNORADO",IF(OR(COUNT(F18,I18)&lt;&gt;2,MIN(F18,I18)&lt;1,MAX(F18,I18)&gt;5),"REVISAR","OK"))))</x:f>
        <x:v>OK</x:v>
      </x:c>
      <x:c r="N18" s="112" t="n">
        <x:f>IF(M18="OK",E18*I18,0)</x:f>
        <x:v>4.1</x:v>
      </x:c>
      <x:c r="O18" s="112" t="n">
        <x:f>IF(M18="OK",E18,0)</x:f>
        <x:v>1</x:v>
      </x:c>
      <x:c r="P18" s="1"/>
      <x:c r="Q18" s="1"/>
      <x:c r="R18" s="1"/>
      <x:c r="S18" s="1"/>
      <x:c r="T18" s="1"/>
      <x:c r="U18" s="1"/>
      <x:c r="V18" s="1"/>
      <x:c r="W18" s="1"/>
    </x:row>
    <x:row r="19">
      <x:c r="A19" s="30" t="str">
        <x:v>2026.2</x:v>
      </x:c>
      <x:c r="B19" s="30" t="str">
        <x:v>C-003</x:v>
      </x:c>
      <x:c r="C19" s="30" t="str">
        <x:v>Competência</x:v>
      </x:c>
      <x:c r="D19" s="30" t="str">
        <x:v>Execução</x:v>
      </x:c>
      <x:c r="E19" s="34" t="n">
        <x:v>1</x:v>
      </x:c>
      <x:c r="F19" s="34" t="n">
        <x:v>4</x:v>
      </x:c>
      <x:c r="G19" s="34" t="n">
        <x:v>4.3</x:v>
      </x:c>
      <x:c r="H19" s="34" t="n">
        <x:v>4.4</x:v>
      </x:c>
      <x:c r="I19" s="34" t="n">
        <x:v>4.4</x:v>
      </x:c>
      <x:c r="J19" s="35" t="n">
        <x:f>IF(M19&lt;&gt;"OK","",I19-F19)</x:f>
        <x:v>0.40000000000000036</x:v>
      </x:c>
      <x:c r="K19" s="33" t="str">
        <x:f>IF(AND(M19="OK",OR(NOT(ISNUMBER(Listas!$B$10)),Listas!$B$10&lt;(-4),Listas!$B$10&gt;0)),"REVISAR GAP",IF(M19="", "",IF(M19="REVISAR","REVISAR DADOS",IF(M19="IGNORADO","PESO ZERO",IF(J19&lt;=Listas!$B$10,"GAP CRÍTICO",IF(J19&lt;0,"ABAIXO DO ALVO",IF(J19=0,"NO ALVO","ACIMA DO ALVO")))))))</x:f>
        <x:v>ACIMA DO ALVO</x:v>
      </x:c>
      <x:c r="L19" s="31" t="str">
        <x:v>Juliana Reis — evidência registrada no fechamento do ciclo.</x:v>
      </x:c>
      <x:c r="M19" s="1" t="str">
        <x:f>IF(COUNTA(A19:I19)=0,"",IF(OR(B19="",COUNTIF(Colaboradores!$A$5:$A$104,B19)&lt;&gt;1,AND(C19&lt;&gt;"Competência",C19&lt;&gt;"Meta"),NOT(ISNUMBER(E19)),E19&lt;0),"REVISAR",IF(E19=0,"IGNORADO",IF(OR(COUNT(F19,I19)&lt;&gt;2,MIN(F19,I19)&lt;1,MAX(F19,I19)&gt;5),"REVISAR","OK"))))</x:f>
        <x:v>OK</x:v>
      </x:c>
      <x:c r="N19" s="112" t="n">
        <x:f>IF(M19="OK",E19*I19,0)</x:f>
        <x:v>4.4</x:v>
      </x:c>
      <x:c r="O19" s="112" t="n">
        <x:f>IF(M19="OK",E19,0)</x:f>
        <x:v>1</x:v>
      </x:c>
      <x:c r="P19" s="1"/>
      <x:c r="Q19" s="1"/>
      <x:c r="R19" s="1"/>
      <x:c r="S19" s="1"/>
      <x:c r="T19" s="1"/>
      <x:c r="U19" s="1"/>
      <x:c r="V19" s="1"/>
      <x:c r="W19" s="1"/>
    </x:row>
    <x:row r="20">
      <x:c r="A20" s="30" t="str">
        <x:v>2026.2</x:v>
      </x:c>
      <x:c r="B20" s="30" t="str">
        <x:v>C-003</x:v>
      </x:c>
      <x:c r="C20" s="30" t="str">
        <x:v>Competência</x:v>
      </x:c>
      <x:c r="D20" s="30" t="str">
        <x:v>Visão de cliente</x:v>
      </x:c>
      <x:c r="E20" s="34" t="n">
        <x:v>1</x:v>
      </x:c>
      <x:c r="F20" s="34" t="n">
        <x:v>4</x:v>
      </x:c>
      <x:c r="G20" s="34" t="n">
        <x:v>4.2</x:v>
      </x:c>
      <x:c r="H20" s="34" t="n">
        <x:v>4</x:v>
      </x:c>
      <x:c r="I20" s="34" t="n">
        <x:v>4</x:v>
      </x:c>
      <x:c r="J20" s="35" t="n">
        <x:f>IF(M20&lt;&gt;"OK","",I20-F20)</x:f>
        <x:v>0</x:v>
      </x:c>
      <x:c r="K20" s="33" t="str">
        <x:f>IF(AND(M20="OK",OR(NOT(ISNUMBER(Listas!$B$10)),Listas!$B$10&lt;(-4),Listas!$B$10&gt;0)),"REVISAR GAP",IF(M20="", "",IF(M20="REVISAR","REVISAR DADOS",IF(M20="IGNORADO","PESO ZERO",IF(J20&lt;=Listas!$B$10,"GAP CRÍTICO",IF(J20&lt;0,"ABAIXO DO ALVO",IF(J20=0,"NO ALVO","ACIMA DO ALVO")))))))</x:f>
        <x:v>NO ALVO</x:v>
      </x:c>
      <x:c r="L20" s="31" t="str">
        <x:v>Juliana Reis — evidência registrada no fechamento do ciclo.</x:v>
      </x:c>
      <x:c r="M20" s="1" t="str">
        <x:f>IF(COUNTA(A20:I20)=0,"",IF(OR(B20="",COUNTIF(Colaboradores!$A$5:$A$104,B20)&lt;&gt;1,AND(C20&lt;&gt;"Competência",C20&lt;&gt;"Meta"),NOT(ISNUMBER(E20)),E20&lt;0),"REVISAR",IF(E20=0,"IGNORADO",IF(OR(COUNT(F20,I20)&lt;&gt;2,MIN(F20,I20)&lt;1,MAX(F20,I20)&gt;5),"REVISAR","OK"))))</x:f>
        <x:v>OK</x:v>
      </x:c>
      <x:c r="N20" s="112" t="n">
        <x:f>IF(M20="OK",E20*I20,0)</x:f>
        <x:v>4</x:v>
      </x:c>
      <x:c r="O20" s="112" t="n">
        <x:f>IF(M20="OK",E20,0)</x:f>
        <x:v>1</x:v>
      </x:c>
      <x:c r="P20" s="1"/>
      <x:c r="Q20" s="1"/>
      <x:c r="R20" s="1"/>
      <x:c r="S20" s="1"/>
      <x:c r="T20" s="1"/>
      <x:c r="U20" s="1"/>
      <x:c r="V20" s="1"/>
      <x:c r="W20" s="1"/>
    </x:row>
    <x:row r="21">
      <x:c r="A21" s="30" t="str">
        <x:v>2026.2</x:v>
      </x:c>
      <x:c r="B21" s="30" t="str">
        <x:v>C-003</x:v>
      </x:c>
      <x:c r="C21" s="30" t="str">
        <x:v>Meta</x:v>
      </x:c>
      <x:c r="D21" s="30" t="str">
        <x:v>Entrega do plano</x:v>
      </x:c>
      <x:c r="E21" s="34" t="n">
        <x:v>1</x:v>
      </x:c>
      <x:c r="F21" s="34" t="n">
        <x:v>4</x:v>
      </x:c>
      <x:c r="G21" s="34" t="n">
        <x:v>4.2</x:v>
      </x:c>
      <x:c r="H21" s="34" t="n">
        <x:v>4.3</x:v>
      </x:c>
      <x:c r="I21" s="34" t="n">
        <x:v>4.3</x:v>
      </x:c>
      <x:c r="J21" s="35" t="n">
        <x:f>IF(M21&lt;&gt;"OK","",I21-F21)</x:f>
        <x:v>0.2999999999999998</x:v>
      </x:c>
      <x:c r="K21" s="33" t="str">
        <x:f>IF(AND(M21="OK",OR(NOT(ISNUMBER(Listas!$B$10)),Listas!$B$10&lt;(-4),Listas!$B$10&gt;0)),"REVISAR GAP",IF(M21="", "",IF(M21="REVISAR","REVISAR DADOS",IF(M21="IGNORADO","PESO ZERO",IF(J21&lt;=Listas!$B$10,"GAP CRÍTICO",IF(J21&lt;0,"ABAIXO DO ALVO",IF(J21=0,"NO ALVO","ACIMA DO ALVO")))))))</x:f>
        <x:v>ACIMA DO ALVO</x:v>
      </x:c>
      <x:c r="L21" s="31" t="str">
        <x:v>Juliana Reis — evidência registrada no fechamento do ciclo.</x:v>
      </x:c>
      <x:c r="M21" s="1" t="str">
        <x:f>IF(COUNTA(A21:I21)=0,"",IF(OR(B21="",COUNTIF(Colaboradores!$A$5:$A$104,B21)&lt;&gt;1,AND(C21&lt;&gt;"Competência",C21&lt;&gt;"Meta"),NOT(ISNUMBER(E21)),E21&lt;0),"REVISAR",IF(E21=0,"IGNORADO",IF(OR(COUNT(F21,I21)&lt;&gt;2,MIN(F21,I21)&lt;1,MAX(F21,I21)&gt;5),"REVISAR","OK"))))</x:f>
        <x:v>OK</x:v>
      </x:c>
      <x:c r="N21" s="112" t="n">
        <x:f>IF(M21="OK",E21*I21,0)</x:f>
        <x:v>4.3</x:v>
      </x:c>
      <x:c r="O21" s="112" t="n">
        <x:f>IF(M21="OK",E21,0)</x:f>
        <x:v>1</x:v>
      </x:c>
      <x:c r="P21" s="1"/>
      <x:c r="Q21" s="1"/>
      <x:c r="R21" s="1"/>
      <x:c r="S21" s="1"/>
      <x:c r="T21" s="1"/>
      <x:c r="U21" s="1"/>
      <x:c r="V21" s="1"/>
      <x:c r="W21" s="1"/>
    </x:row>
    <x:row r="22">
      <x:c r="A22" s="30" t="str">
        <x:v>2026.2</x:v>
      </x:c>
      <x:c r="B22" s="30" t="str">
        <x:v>C-003</x:v>
      </x:c>
      <x:c r="C22" s="30" t="str">
        <x:v>Meta</x:v>
      </x:c>
      <x:c r="D22" s="30" t="str">
        <x:v>Qualidade do resultado</x:v>
      </x:c>
      <x:c r="E22" s="34" t="n">
        <x:v>1</x:v>
      </x:c>
      <x:c r="F22" s="34" t="n">
        <x:v>4</x:v>
      </x:c>
      <x:c r="G22" s="34" t="n">
        <x:v>4.4</x:v>
      </x:c>
      <x:c r="H22" s="34" t="n">
        <x:v>4.2</x:v>
      </x:c>
      <x:c r="I22" s="34" t="n">
        <x:v>4.2</x:v>
      </x:c>
      <x:c r="J22" s="35" t="n">
        <x:f>IF(M22&lt;&gt;"OK","",I22-F22)</x:f>
        <x:v>0.20000000000000018</x:v>
      </x:c>
      <x:c r="K22" s="33" t="str">
        <x:f>IF(AND(M22="OK",OR(NOT(ISNUMBER(Listas!$B$10)),Listas!$B$10&lt;(-4),Listas!$B$10&gt;0)),"REVISAR GAP",IF(M22="", "",IF(M22="REVISAR","REVISAR DADOS",IF(M22="IGNORADO","PESO ZERO",IF(J22&lt;=Listas!$B$10,"GAP CRÍTICO",IF(J22&lt;0,"ABAIXO DO ALVO",IF(J22=0,"NO ALVO","ACIMA DO ALVO")))))))</x:f>
        <x:v>ACIMA DO ALVO</x:v>
      </x:c>
      <x:c r="L22" s="31" t="str">
        <x:v>Juliana Reis — evidência registrada no fechamento do ciclo.</x:v>
      </x:c>
      <x:c r="M22" s="1" t="str">
        <x:f>IF(COUNTA(A22:I22)=0,"",IF(OR(B22="",COUNTIF(Colaboradores!$A$5:$A$104,B22)&lt;&gt;1,AND(C22&lt;&gt;"Competência",C22&lt;&gt;"Meta"),NOT(ISNUMBER(E22)),E22&lt;0),"REVISAR",IF(E22=0,"IGNORADO",IF(OR(COUNT(F22,I22)&lt;&gt;2,MIN(F22,I22)&lt;1,MAX(F22,I22)&gt;5),"REVISAR","OK"))))</x:f>
        <x:v>OK</x:v>
      </x:c>
      <x:c r="N22" s="112" t="n">
        <x:f>IF(M22="OK",E22*I22,0)</x:f>
        <x:v>4.2</x:v>
      </x:c>
      <x:c r="O22" s="112" t="n">
        <x:f>IF(M22="OK",E22,0)</x:f>
        <x:v>1</x:v>
      </x:c>
      <x:c r="P22" s="1"/>
      <x:c r="Q22" s="1"/>
      <x:c r="R22" s="1"/>
      <x:c r="S22" s="1"/>
      <x:c r="T22" s="1"/>
      <x:c r="U22" s="1"/>
      <x:c r="V22" s="1"/>
      <x:c r="W22" s="1"/>
    </x:row>
    <x:row r="23">
      <x:c r="A23" s="30" t="str">
        <x:v>2026.2</x:v>
      </x:c>
      <x:c r="B23" s="30" t="str">
        <x:v>C-004</x:v>
      </x:c>
      <x:c r="C23" s="30" t="str">
        <x:v>Competência</x:v>
      </x:c>
      <x:c r="D23" s="30" t="str">
        <x:v>Comunicação</x:v>
      </x:c>
      <x:c r="E23" s="34" t="n">
        <x:v>1</x:v>
      </x:c>
      <x:c r="F23" s="34" t="n">
        <x:v>4</x:v>
      </x:c>
      <x:c r="G23" s="34" t="n">
        <x:v>2.9</x:v>
      </x:c>
      <x:c r="H23" s="34" t="n">
        <x:v>3</x:v>
      </x:c>
      <x:c r="I23" s="34" t="n">
        <x:v>3</x:v>
      </x:c>
      <x:c r="J23" s="35" t="n">
        <x:f>IF(M23&lt;&gt;"OK","",I23-F23)</x:f>
        <x:v>-1</x:v>
      </x:c>
      <x:c r="K23" s="33" t="str">
        <x:f>IF(AND(M23="OK",OR(NOT(ISNUMBER(Listas!$B$10)),Listas!$B$10&lt;(-4),Listas!$B$10&gt;0)),"REVISAR GAP",IF(M23="", "",IF(M23="REVISAR","REVISAR DADOS",IF(M23="IGNORADO","PESO ZERO",IF(J23&lt;=Listas!$B$10,"GAP CRÍTICO",IF(J23&lt;0,"ABAIXO DO ALVO",IF(J23=0,"NO ALVO","ACIMA DO ALVO")))))))</x:f>
        <x:v>GAP CRÍTICO</x:v>
      </x:c>
      <x:c r="L23" s="31" t="str">
        <x:v>Pedro Alves — evidência registrada no fechamento do ciclo.</x:v>
      </x:c>
      <x:c r="M23" s="1" t="str">
        <x:f>IF(COUNTA(A23:I23)=0,"",IF(OR(B23="",COUNTIF(Colaboradores!$A$5:$A$104,B23)&lt;&gt;1,AND(C23&lt;&gt;"Competência",C23&lt;&gt;"Meta"),NOT(ISNUMBER(E23)),E23&lt;0),"REVISAR",IF(E23=0,"IGNORADO",IF(OR(COUNT(F23,I23)&lt;&gt;2,MIN(F23,I23)&lt;1,MAX(F23,I23)&gt;5),"REVISAR","OK"))))</x:f>
        <x:v>OK</x:v>
      </x:c>
      <x:c r="N23" s="112" t="n">
        <x:f>IF(M23="OK",E23*I23,0)</x:f>
        <x:v>3</x:v>
      </x:c>
      <x:c r="O23" s="112" t="n">
        <x:f>IF(M23="OK",E23,0)</x:f>
        <x:v>1</x:v>
      </x:c>
      <x:c r="P23" s="1"/>
      <x:c r="Q23" s="1"/>
      <x:c r="R23" s="1"/>
      <x:c r="S23" s="1"/>
      <x:c r="T23" s="1"/>
      <x:c r="U23" s="1"/>
      <x:c r="V23" s="1"/>
      <x:c r="W23" s="1"/>
    </x:row>
    <x:row r="24">
      <x:c r="A24" s="30" t="str">
        <x:v>2026.2</x:v>
      </x:c>
      <x:c r="B24" s="30" t="str">
        <x:v>C-004</x:v>
      </x:c>
      <x:c r="C24" s="30" t="str">
        <x:v>Competência</x:v>
      </x:c>
      <x:c r="D24" s="30" t="str">
        <x:v>Colaboração</x:v>
      </x:c>
      <x:c r="E24" s="34" t="n">
        <x:v>1</x:v>
      </x:c>
      <x:c r="F24" s="34" t="n">
        <x:v>4</x:v>
      </x:c>
      <x:c r="G24" s="34" t="n">
        <x:v>3.5</x:v>
      </x:c>
      <x:c r="H24" s="34" t="n">
        <x:v>3.3</x:v>
      </x:c>
      <x:c r="I24" s="34" t="n">
        <x:v>3.3</x:v>
      </x:c>
      <x:c r="J24" s="35" t="n">
        <x:f>IF(M24&lt;&gt;"OK","",I24-F24)</x:f>
        <x:v>-0.7000000000000002</x:v>
      </x:c>
      <x:c r="K24" s="33" t="str">
        <x:f>IF(AND(M24="OK",OR(NOT(ISNUMBER(Listas!$B$10)),Listas!$B$10&lt;(-4),Listas!$B$10&gt;0)),"REVISAR GAP",IF(M24="", "",IF(M24="REVISAR","REVISAR DADOS",IF(M24="IGNORADO","PESO ZERO",IF(J24&lt;=Listas!$B$10,"GAP CRÍTICO",IF(J24&lt;0,"ABAIXO DO ALVO",IF(J24=0,"NO ALVO","ACIMA DO ALVO")))))))</x:f>
        <x:v>GAP CRÍTICO</x:v>
      </x:c>
      <x:c r="L24" s="31" t="str">
        <x:v>Pedro Alves — evidência registrada no fechamento do ciclo.</x:v>
      </x:c>
      <x:c r="M24" s="1" t="str">
        <x:f>IF(COUNTA(A24:I24)=0,"",IF(OR(B24="",COUNTIF(Colaboradores!$A$5:$A$104,B24)&lt;&gt;1,AND(C24&lt;&gt;"Competência",C24&lt;&gt;"Meta"),NOT(ISNUMBER(E24)),E24&lt;0),"REVISAR",IF(E24=0,"IGNORADO",IF(OR(COUNT(F24,I24)&lt;&gt;2,MIN(F24,I24)&lt;1,MAX(F24,I24)&gt;5),"REVISAR","OK"))))</x:f>
        <x:v>OK</x:v>
      </x:c>
      <x:c r="N24" s="112" t="n">
        <x:f>IF(M24="OK",E24*I24,0)</x:f>
        <x:v>3.3</x:v>
      </x:c>
      <x:c r="O24" s="112" t="n">
        <x:f>IF(M24="OK",E24,0)</x:f>
        <x:v>1</x:v>
      </x:c>
      <x:c r="P24" s="1"/>
      <x:c r="Q24" s="1"/>
      <x:c r="R24" s="1"/>
      <x:c r="S24" s="1"/>
      <x:c r="T24" s="1"/>
      <x:c r="U24" s="1"/>
      <x:c r="V24" s="1"/>
      <x:c r="W24" s="1"/>
    </x:row>
    <x:row r="25">
      <x:c r="A25" s="30" t="str">
        <x:v>2026.2</x:v>
      </x:c>
      <x:c r="B25" s="30" t="str">
        <x:v>C-004</x:v>
      </x:c>
      <x:c r="C25" s="30" t="str">
        <x:v>Competência</x:v>
      </x:c>
      <x:c r="D25" s="30" t="str">
        <x:v>Execução</x:v>
      </x:c>
      <x:c r="E25" s="34" t="n">
        <x:v>1</x:v>
      </x:c>
      <x:c r="F25" s="34" t="n">
        <x:v>4</x:v>
      </x:c>
      <x:c r="G25" s="34" t="n">
        <x:v>2.7</x:v>
      </x:c>
      <x:c r="H25" s="34" t="n">
        <x:v>2.8</x:v>
      </x:c>
      <x:c r="I25" s="34" t="n">
        <x:v>2.8</x:v>
      </x:c>
      <x:c r="J25" s="35" t="n">
        <x:f>IF(M25&lt;&gt;"OK","",I25-F25)</x:f>
        <x:v>-1.2000000000000002</x:v>
      </x:c>
      <x:c r="K25" s="33" t="str">
        <x:f>IF(AND(M25="OK",OR(NOT(ISNUMBER(Listas!$B$10)),Listas!$B$10&lt;(-4),Listas!$B$10&gt;0)),"REVISAR GAP",IF(M25="", "",IF(M25="REVISAR","REVISAR DADOS",IF(M25="IGNORADO","PESO ZERO",IF(J25&lt;=Listas!$B$10,"GAP CRÍTICO",IF(J25&lt;0,"ABAIXO DO ALVO",IF(J25=0,"NO ALVO","ACIMA DO ALVO")))))))</x:f>
        <x:v>GAP CRÍTICO</x:v>
      </x:c>
      <x:c r="L25" s="31" t="str">
        <x:v>Pedro Alves — evidência registrada no fechamento do ciclo.</x:v>
      </x:c>
      <x:c r="M25" s="1" t="str">
        <x:f>IF(COUNTA(A25:I25)=0,"",IF(OR(B25="",COUNTIF(Colaboradores!$A$5:$A$104,B25)&lt;&gt;1,AND(C25&lt;&gt;"Competência",C25&lt;&gt;"Meta"),NOT(ISNUMBER(E25)),E25&lt;0),"REVISAR",IF(E25=0,"IGNORADO",IF(OR(COUNT(F25,I25)&lt;&gt;2,MIN(F25,I25)&lt;1,MAX(F25,I25)&gt;5),"REVISAR","OK"))))</x:f>
        <x:v>OK</x:v>
      </x:c>
      <x:c r="N25" s="112" t="n">
        <x:f>IF(M25="OK",E25*I25,0)</x:f>
        <x:v>2.8</x:v>
      </x:c>
      <x:c r="O25" s="112" t="n">
        <x:f>IF(M25="OK",E25,0)</x:f>
        <x:v>1</x:v>
      </x:c>
      <x:c r="P25" s="1"/>
      <x:c r="Q25" s="1"/>
      <x:c r="R25" s="1"/>
      <x:c r="S25" s="1"/>
      <x:c r="T25" s="1"/>
      <x:c r="U25" s="1"/>
      <x:c r="V25" s="1"/>
      <x:c r="W25" s="1"/>
    </x:row>
    <x:row r="26">
      <x:c r="A26" s="30" t="str">
        <x:v>2026.2</x:v>
      </x:c>
      <x:c r="B26" s="30" t="str">
        <x:v>C-004</x:v>
      </x:c>
      <x:c r="C26" s="30" t="str">
        <x:v>Competência</x:v>
      </x:c>
      <x:c r="D26" s="30" t="str">
        <x:v>Visão de cliente</x:v>
      </x:c>
      <x:c r="E26" s="34" t="n">
        <x:v>1</x:v>
      </x:c>
      <x:c r="F26" s="34" t="n">
        <x:v>4</x:v>
      </x:c>
      <x:c r="G26" s="34" t="n">
        <x:v>3.3</x:v>
      </x:c>
      <x:c r="H26" s="34" t="n">
        <x:v>3.1</x:v>
      </x:c>
      <x:c r="I26" s="34" t="n">
        <x:v>3.1</x:v>
      </x:c>
      <x:c r="J26" s="35" t="n">
        <x:f>IF(M26&lt;&gt;"OK","",I26-F26)</x:f>
        <x:v>-0.8999999999999999</x:v>
      </x:c>
      <x:c r="K26" s="33" t="str">
        <x:f>IF(AND(M26="OK",OR(NOT(ISNUMBER(Listas!$B$10)),Listas!$B$10&lt;(-4),Listas!$B$10&gt;0)),"REVISAR GAP",IF(M26="", "",IF(M26="REVISAR","REVISAR DADOS",IF(M26="IGNORADO","PESO ZERO",IF(J26&lt;=Listas!$B$10,"GAP CRÍTICO",IF(J26&lt;0,"ABAIXO DO ALVO",IF(J26=0,"NO ALVO","ACIMA DO ALVO")))))))</x:f>
        <x:v>GAP CRÍTICO</x:v>
      </x:c>
      <x:c r="L26" s="31" t="str">
        <x:v>Pedro Alves — evidência registrada no fechamento do ciclo.</x:v>
      </x:c>
      <x:c r="M26" s="1" t="str">
        <x:f>IF(COUNTA(A26:I26)=0,"",IF(OR(B26="",COUNTIF(Colaboradores!$A$5:$A$104,B26)&lt;&gt;1,AND(C26&lt;&gt;"Competência",C26&lt;&gt;"Meta"),NOT(ISNUMBER(E26)),E26&lt;0),"REVISAR",IF(E26=0,"IGNORADO",IF(OR(COUNT(F26,I26)&lt;&gt;2,MIN(F26,I26)&lt;1,MAX(F26,I26)&gt;5),"REVISAR","OK"))))</x:f>
        <x:v>OK</x:v>
      </x:c>
      <x:c r="N26" s="112" t="n">
        <x:f>IF(M26="OK",E26*I26,0)</x:f>
        <x:v>3.1</x:v>
      </x:c>
      <x:c r="O26" s="112" t="n">
        <x:f>IF(M26="OK",E26,0)</x:f>
        <x:v>1</x:v>
      </x:c>
      <x:c r="P26" s="1"/>
      <x:c r="Q26" s="1"/>
      <x:c r="R26" s="1"/>
      <x:c r="S26" s="1"/>
      <x:c r="T26" s="1"/>
      <x:c r="U26" s="1"/>
      <x:c r="V26" s="1"/>
      <x:c r="W26" s="1"/>
    </x:row>
    <x:row r="27">
      <x:c r="A27" s="30" t="str">
        <x:v>2026.2</x:v>
      </x:c>
      <x:c r="B27" s="30" t="str">
        <x:v>C-004</x:v>
      </x:c>
      <x:c r="C27" s="30" t="str">
        <x:v>Meta</x:v>
      </x:c>
      <x:c r="D27" s="30" t="str">
        <x:v>Entrega do plano</x:v>
      </x:c>
      <x:c r="E27" s="34" t="n">
        <x:v>1</x:v>
      </x:c>
      <x:c r="F27" s="34" t="n">
        <x:v>4</x:v>
      </x:c>
      <x:c r="G27" s="34" t="n">
        <x:v>3.1</x:v>
      </x:c>
      <x:c r="H27" s="34" t="n">
        <x:v>3.2</x:v>
      </x:c>
      <x:c r="I27" s="34" t="n">
        <x:v>3.2</x:v>
      </x:c>
      <x:c r="J27" s="35" t="n">
        <x:f>IF(M27&lt;&gt;"OK","",I27-F27)</x:f>
        <x:v>-0.7999999999999998</x:v>
      </x:c>
      <x:c r="K27" s="33" t="str">
        <x:f>IF(AND(M27="OK",OR(NOT(ISNUMBER(Listas!$B$10)),Listas!$B$10&lt;(-4),Listas!$B$10&gt;0)),"REVISAR GAP",IF(M27="", "",IF(M27="REVISAR","REVISAR DADOS",IF(M27="IGNORADO","PESO ZERO",IF(J27&lt;=Listas!$B$10,"GAP CRÍTICO",IF(J27&lt;0,"ABAIXO DO ALVO",IF(J27=0,"NO ALVO","ACIMA DO ALVO")))))))</x:f>
        <x:v>GAP CRÍTICO</x:v>
      </x:c>
      <x:c r="L27" s="31" t="str">
        <x:v>Pedro Alves — evidência registrada no fechamento do ciclo.</x:v>
      </x:c>
      <x:c r="M27" s="1" t="str">
        <x:f>IF(COUNTA(A27:I27)=0,"",IF(OR(B27="",COUNTIF(Colaboradores!$A$5:$A$104,B27)&lt;&gt;1,AND(C27&lt;&gt;"Competência",C27&lt;&gt;"Meta"),NOT(ISNUMBER(E27)),E27&lt;0),"REVISAR",IF(E27=0,"IGNORADO",IF(OR(COUNT(F27,I27)&lt;&gt;2,MIN(F27,I27)&lt;1,MAX(F27,I27)&gt;5),"REVISAR","OK"))))</x:f>
        <x:v>OK</x:v>
      </x:c>
      <x:c r="N27" s="112" t="n">
        <x:f>IF(M27="OK",E27*I27,0)</x:f>
        <x:v>3.2</x:v>
      </x:c>
      <x:c r="O27" s="112" t="n">
        <x:f>IF(M27="OK",E27,0)</x:f>
        <x:v>1</x:v>
      </x:c>
      <x:c r="P27" s="1"/>
      <x:c r="Q27" s="1"/>
      <x:c r="R27" s="1"/>
      <x:c r="S27" s="1"/>
      <x:c r="T27" s="1"/>
      <x:c r="U27" s="1"/>
      <x:c r="V27" s="1"/>
      <x:c r="W27" s="1"/>
    </x:row>
    <x:row r="28">
      <x:c r="A28" s="30" t="str">
        <x:v>2026.2</x:v>
      </x:c>
      <x:c r="B28" s="30" t="str">
        <x:v>C-004</x:v>
      </x:c>
      <x:c r="C28" s="30" t="str">
        <x:v>Meta</x:v>
      </x:c>
      <x:c r="D28" s="30" t="str">
        <x:v>Qualidade do resultado</x:v>
      </x:c>
      <x:c r="E28" s="34" t="n">
        <x:v>1</x:v>
      </x:c>
      <x:c r="F28" s="34" t="n">
        <x:v>4</x:v>
      </x:c>
      <x:c r="G28" s="34" t="n">
        <x:v>3.1</x:v>
      </x:c>
      <x:c r="H28" s="34" t="n">
        <x:v>2.9</x:v>
      </x:c>
      <x:c r="I28" s="34" t="n">
        <x:v>2.9</x:v>
      </x:c>
      <x:c r="J28" s="35" t="n">
        <x:f>IF(M28&lt;&gt;"OK","",I28-F28)</x:f>
        <x:v>-1.1</x:v>
      </x:c>
      <x:c r="K28" s="33" t="str">
        <x:f>IF(AND(M28="OK",OR(NOT(ISNUMBER(Listas!$B$10)),Listas!$B$10&lt;(-4),Listas!$B$10&gt;0)),"REVISAR GAP",IF(M28="", "",IF(M28="REVISAR","REVISAR DADOS",IF(M28="IGNORADO","PESO ZERO",IF(J28&lt;=Listas!$B$10,"GAP CRÍTICO",IF(J28&lt;0,"ABAIXO DO ALVO",IF(J28=0,"NO ALVO","ACIMA DO ALVO")))))))</x:f>
        <x:v>GAP CRÍTICO</x:v>
      </x:c>
      <x:c r="L28" s="31" t="str">
        <x:v>Pedro Alves — evidência registrada no fechamento do ciclo.</x:v>
      </x:c>
      <x:c r="M28" s="1" t="str">
        <x:f>IF(COUNTA(A28:I28)=0,"",IF(OR(B28="",COUNTIF(Colaboradores!$A$5:$A$104,B28)&lt;&gt;1,AND(C28&lt;&gt;"Competência",C28&lt;&gt;"Meta"),NOT(ISNUMBER(E28)),E28&lt;0),"REVISAR",IF(E28=0,"IGNORADO",IF(OR(COUNT(F28,I28)&lt;&gt;2,MIN(F28,I28)&lt;1,MAX(F28,I28)&gt;5),"REVISAR","OK"))))</x:f>
        <x:v>OK</x:v>
      </x:c>
      <x:c r="N28" s="112" t="n">
        <x:f>IF(M28="OK",E28*I28,0)</x:f>
        <x:v>2.9</x:v>
      </x:c>
      <x:c r="O28" s="112" t="n">
        <x:f>IF(M28="OK",E28,0)</x:f>
        <x:v>1</x:v>
      </x:c>
      <x:c r="P28" s="1"/>
      <x:c r="Q28" s="1"/>
      <x:c r="R28" s="1"/>
      <x:c r="S28" s="1"/>
      <x:c r="T28" s="1"/>
      <x:c r="U28" s="1"/>
      <x:c r="V28" s="1"/>
      <x:c r="W28" s="1"/>
    </x:row>
    <x:row r="29">
      <x:c r="A29" s="30" t="str">
        <x:v>2026.2</x:v>
      </x:c>
      <x:c r="B29" s="30" t="str">
        <x:v>C-005</x:v>
      </x:c>
      <x:c r="C29" s="30" t="str">
        <x:v>Competência</x:v>
      </x:c>
      <x:c r="D29" s="30" t="str">
        <x:v>Comunicação</x:v>
      </x:c>
      <x:c r="E29" s="34" t="n">
        <x:v>1</x:v>
      </x:c>
      <x:c r="F29" s="34" t="n">
        <x:v>4</x:v>
      </x:c>
      <x:c r="G29" s="34" t="n">
        <x:v>4.4</x:v>
      </x:c>
      <x:c r="H29" s="34" t="n">
        <x:v>4.5</x:v>
      </x:c>
      <x:c r="I29" s="34" t="n">
        <x:v>4.5</x:v>
      </x:c>
      <x:c r="J29" s="35" t="n">
        <x:f>IF(M29&lt;&gt;"OK","",I29-F29)</x:f>
        <x:v>0.5</x:v>
      </x:c>
      <x:c r="K29" s="33" t="str">
        <x:f>IF(AND(M29="OK",OR(NOT(ISNUMBER(Listas!$B$10)),Listas!$B$10&lt;(-4),Listas!$B$10&gt;0)),"REVISAR GAP",IF(M29="", "",IF(M29="REVISAR","REVISAR DADOS",IF(M29="IGNORADO","PESO ZERO",IF(J29&lt;=Listas!$B$10,"GAP CRÍTICO",IF(J29&lt;0,"ABAIXO DO ALVO",IF(J29=0,"NO ALVO","ACIMA DO ALVO")))))))</x:f>
        <x:v>ACIMA DO ALVO</x:v>
      </x:c>
      <x:c r="L29" s="31" t="str">
        <x:v>Camila Souza — evidência registrada no fechamento do ciclo.</x:v>
      </x:c>
      <x:c r="M29" s="1" t="str">
        <x:f>IF(COUNTA(A29:I29)=0,"",IF(OR(B29="",COUNTIF(Colaboradores!$A$5:$A$104,B29)&lt;&gt;1,AND(C29&lt;&gt;"Competência",C29&lt;&gt;"Meta"),NOT(ISNUMBER(E29)),E29&lt;0),"REVISAR",IF(E29=0,"IGNORADO",IF(OR(COUNT(F29,I29)&lt;&gt;2,MIN(F29,I29)&lt;1,MAX(F29,I29)&gt;5),"REVISAR","OK"))))</x:f>
        <x:v>OK</x:v>
      </x:c>
      <x:c r="N29" s="112" t="n">
        <x:f>IF(M29="OK",E29*I29,0)</x:f>
        <x:v>4.5</x:v>
      </x:c>
      <x:c r="O29" s="112" t="n">
        <x:f>IF(M29="OK",E29,0)</x:f>
        <x:v>1</x:v>
      </x:c>
      <x:c r="P29" s="1"/>
      <x:c r="Q29" s="1"/>
      <x:c r="R29" s="1"/>
      <x:c r="S29" s="1"/>
      <x:c r="T29" s="1"/>
      <x:c r="U29" s="1"/>
      <x:c r="V29" s="1"/>
      <x:c r="W29" s="1"/>
    </x:row>
    <x:row r="30">
      <x:c r="A30" s="30" t="str">
        <x:v>2026.2</x:v>
      </x:c>
      <x:c r="B30" s="30" t="str">
        <x:v>C-005</x:v>
      </x:c>
      <x:c r="C30" s="30" t="str">
        <x:v>Competência</x:v>
      </x:c>
      <x:c r="D30" s="30" t="str">
        <x:v>Colaboração</x:v>
      </x:c>
      <x:c r="E30" s="34" t="n">
        <x:v>1</x:v>
      </x:c>
      <x:c r="F30" s="34" t="n">
        <x:v>4</x:v>
      </x:c>
      <x:c r="G30" s="34" t="n">
        <x:v>4.8</x:v>
      </x:c>
      <x:c r="H30" s="34" t="n">
        <x:v>4.6</x:v>
      </x:c>
      <x:c r="I30" s="34" t="n">
        <x:v>4.6</x:v>
      </x:c>
      <x:c r="J30" s="35" t="n">
        <x:f>IF(M30&lt;&gt;"OK","",I30-F30)</x:f>
        <x:v>0.5999999999999996</x:v>
      </x:c>
      <x:c r="K30" s="33" t="str">
        <x:f>IF(AND(M30="OK",OR(NOT(ISNUMBER(Listas!$B$10)),Listas!$B$10&lt;(-4),Listas!$B$10&gt;0)),"REVISAR GAP",IF(M30="", "",IF(M30="REVISAR","REVISAR DADOS",IF(M30="IGNORADO","PESO ZERO",IF(J30&lt;=Listas!$B$10,"GAP CRÍTICO",IF(J30&lt;0,"ABAIXO DO ALVO",IF(J30=0,"NO ALVO","ACIMA DO ALVO")))))))</x:f>
        <x:v>ACIMA DO ALVO</x:v>
      </x:c>
      <x:c r="L30" s="31" t="str">
        <x:v>Camila Souza — evidência registrada no fechamento do ciclo.</x:v>
      </x:c>
      <x:c r="M30" s="1" t="str">
        <x:f>IF(COUNTA(A30:I30)=0,"",IF(OR(B30="",COUNTIF(Colaboradores!$A$5:$A$104,B30)&lt;&gt;1,AND(C30&lt;&gt;"Competência",C30&lt;&gt;"Meta"),NOT(ISNUMBER(E30)),E30&lt;0),"REVISAR",IF(E30=0,"IGNORADO",IF(OR(COUNT(F30,I30)&lt;&gt;2,MIN(F30,I30)&lt;1,MAX(F30,I30)&gt;5),"REVISAR","OK"))))</x:f>
        <x:v>OK</x:v>
      </x:c>
      <x:c r="N30" s="112" t="n">
        <x:f>IF(M30="OK",E30*I30,0)</x:f>
        <x:v>4.6</x:v>
      </x:c>
      <x:c r="O30" s="112" t="n">
        <x:f>IF(M30="OK",E30,0)</x:f>
        <x:v>1</x:v>
      </x:c>
      <x:c r="P30" s="1"/>
      <x:c r="Q30" s="1"/>
      <x:c r="R30" s="1"/>
      <x:c r="S30" s="1"/>
      <x:c r="T30" s="1"/>
      <x:c r="U30" s="1"/>
      <x:c r="V30" s="1"/>
      <x:c r="W30" s="1"/>
    </x:row>
    <x:row r="31">
      <x:c r="A31" s="30" t="str">
        <x:v>2026.2</x:v>
      </x:c>
      <x:c r="B31" s="30" t="str">
        <x:v>C-005</x:v>
      </x:c>
      <x:c r="C31" s="30" t="str">
        <x:v>Competência</x:v>
      </x:c>
      <x:c r="D31" s="30" t="str">
        <x:v>Execução</x:v>
      </x:c>
      <x:c r="E31" s="34" t="n">
        <x:v>1</x:v>
      </x:c>
      <x:c r="F31" s="34" t="n">
        <x:v>4</x:v>
      </x:c>
      <x:c r="G31" s="34" t="n">
        <x:v>4.2</x:v>
      </x:c>
      <x:c r="H31" s="34" t="n">
        <x:v>4.3</x:v>
      </x:c>
      <x:c r="I31" s="34" t="n">
        <x:v>4.3</x:v>
      </x:c>
      <x:c r="J31" s="35" t="n">
        <x:f>IF(M31&lt;&gt;"OK","",I31-F31)</x:f>
        <x:v>0.2999999999999998</x:v>
      </x:c>
      <x:c r="K31" s="33" t="str">
        <x:f>IF(AND(M31="OK",OR(NOT(ISNUMBER(Listas!$B$10)),Listas!$B$10&lt;(-4),Listas!$B$10&gt;0)),"REVISAR GAP",IF(M31="", "",IF(M31="REVISAR","REVISAR DADOS",IF(M31="IGNORADO","PESO ZERO",IF(J31&lt;=Listas!$B$10,"GAP CRÍTICO",IF(J31&lt;0,"ABAIXO DO ALVO",IF(J31=0,"NO ALVO","ACIMA DO ALVO")))))))</x:f>
        <x:v>ACIMA DO ALVO</x:v>
      </x:c>
      <x:c r="L31" s="31" t="str">
        <x:v>Camila Souza — evidência registrada no fechamento do ciclo.</x:v>
      </x:c>
      <x:c r="M31" s="1" t="str">
        <x:f>IF(COUNTA(A31:I31)=0,"",IF(OR(B31="",COUNTIF(Colaboradores!$A$5:$A$104,B31)&lt;&gt;1,AND(C31&lt;&gt;"Competência",C31&lt;&gt;"Meta"),NOT(ISNUMBER(E31)),E31&lt;0),"REVISAR",IF(E31=0,"IGNORADO",IF(OR(COUNT(F31,I31)&lt;&gt;2,MIN(F31,I31)&lt;1,MAX(F31,I31)&gt;5),"REVISAR","OK"))))</x:f>
        <x:v>OK</x:v>
      </x:c>
      <x:c r="N31" s="112" t="n">
        <x:f>IF(M31="OK",E31*I31,0)</x:f>
        <x:v>4.3</x:v>
      </x:c>
      <x:c r="O31" s="112" t="n">
        <x:f>IF(M31="OK",E31,0)</x:f>
        <x:v>1</x:v>
      </x:c>
      <x:c r="P31" s="1"/>
      <x:c r="Q31" s="1"/>
      <x:c r="R31" s="1"/>
      <x:c r="S31" s="1"/>
      <x:c r="T31" s="1"/>
      <x:c r="U31" s="1"/>
      <x:c r="V31" s="1"/>
      <x:c r="W31" s="1"/>
    </x:row>
    <x:row r="32">
      <x:c r="A32" s="30" t="str">
        <x:v>2026.2</x:v>
      </x:c>
      <x:c r="B32" s="30" t="str">
        <x:v>C-005</x:v>
      </x:c>
      <x:c r="C32" s="30" t="str">
        <x:v>Competência</x:v>
      </x:c>
      <x:c r="D32" s="30" t="str">
        <x:v>Visão de cliente</x:v>
      </x:c>
      <x:c r="E32" s="34" t="n">
        <x:v>1</x:v>
      </x:c>
      <x:c r="F32" s="34" t="n">
        <x:v>4</x:v>
      </x:c>
      <x:c r="G32" s="34" t="n">
        <x:v>4.6</x:v>
      </x:c>
      <x:c r="H32" s="34" t="n">
        <x:v>4.4</x:v>
      </x:c>
      <x:c r="I32" s="34" t="n">
        <x:v>4.4</x:v>
      </x:c>
      <x:c r="J32" s="35" t="n">
        <x:f>IF(M32&lt;&gt;"OK","",I32-F32)</x:f>
        <x:v>0.40000000000000036</x:v>
      </x:c>
      <x:c r="K32" s="33" t="str">
        <x:f>IF(AND(M32="OK",OR(NOT(ISNUMBER(Listas!$B$10)),Listas!$B$10&lt;(-4),Listas!$B$10&gt;0)),"REVISAR GAP",IF(M32="", "",IF(M32="REVISAR","REVISAR DADOS",IF(M32="IGNORADO","PESO ZERO",IF(J32&lt;=Listas!$B$10,"GAP CRÍTICO",IF(J32&lt;0,"ABAIXO DO ALVO",IF(J32=0,"NO ALVO","ACIMA DO ALVO")))))))</x:f>
        <x:v>ACIMA DO ALVO</x:v>
      </x:c>
      <x:c r="L32" s="31" t="str">
        <x:v>Camila Souza — evidência registrada no fechamento do ciclo.</x:v>
      </x:c>
      <x:c r="M32" s="1" t="str">
        <x:f>IF(COUNTA(A32:I32)=0,"",IF(OR(B32="",COUNTIF(Colaboradores!$A$5:$A$104,B32)&lt;&gt;1,AND(C32&lt;&gt;"Competência",C32&lt;&gt;"Meta"),NOT(ISNUMBER(E32)),E32&lt;0),"REVISAR",IF(E32=0,"IGNORADO",IF(OR(COUNT(F32,I32)&lt;&gt;2,MIN(F32,I32)&lt;1,MAX(F32,I32)&gt;5),"REVISAR","OK"))))</x:f>
        <x:v>OK</x:v>
      </x:c>
      <x:c r="N32" s="112" t="n">
        <x:f>IF(M32="OK",E32*I32,0)</x:f>
        <x:v>4.4</x:v>
      </x:c>
      <x:c r="O32" s="112" t="n">
        <x:f>IF(M32="OK",E32,0)</x:f>
        <x:v>1</x:v>
      </x:c>
      <x:c r="P32" s="1"/>
      <x:c r="Q32" s="1"/>
      <x:c r="R32" s="1"/>
      <x:c r="S32" s="1"/>
      <x:c r="T32" s="1"/>
      <x:c r="U32" s="1"/>
      <x:c r="V32" s="1"/>
      <x:c r="W32" s="1"/>
    </x:row>
    <x:row r="33">
      <x:c r="A33" s="30" t="str">
        <x:v>2026.2</x:v>
      </x:c>
      <x:c r="B33" s="30" t="str">
        <x:v>C-005</x:v>
      </x:c>
      <x:c r="C33" s="30" t="str">
        <x:v>Meta</x:v>
      </x:c>
      <x:c r="D33" s="30" t="str">
        <x:v>Entrega do plano</x:v>
      </x:c>
      <x:c r="E33" s="34" t="n">
        <x:v>1</x:v>
      </x:c>
      <x:c r="F33" s="34" t="n">
        <x:v>4</x:v>
      </x:c>
      <x:c r="G33" s="34" t="n">
        <x:v>4</x:v>
      </x:c>
      <x:c r="H33" s="34" t="n">
        <x:v>4.1</x:v>
      </x:c>
      <x:c r="I33" s="34" t="n">
        <x:v>4.1</x:v>
      </x:c>
      <x:c r="J33" s="35" t="n">
        <x:f>IF(M33&lt;&gt;"OK","",I33-F33)</x:f>
        <x:v>0.09999999999999964</x:v>
      </x:c>
      <x:c r="K33" s="33" t="str">
        <x:f>IF(AND(M33="OK",OR(NOT(ISNUMBER(Listas!$B$10)),Listas!$B$10&lt;(-4),Listas!$B$10&gt;0)),"REVISAR GAP",IF(M33="", "",IF(M33="REVISAR","REVISAR DADOS",IF(M33="IGNORADO","PESO ZERO",IF(J33&lt;=Listas!$B$10,"GAP CRÍTICO",IF(J33&lt;0,"ABAIXO DO ALVO",IF(J33=0,"NO ALVO","ACIMA DO ALVO")))))))</x:f>
        <x:v>ACIMA DO ALVO</x:v>
      </x:c>
      <x:c r="L33" s="31" t="str">
        <x:v>Camila Souza — evidência registrada no fechamento do ciclo.</x:v>
      </x:c>
      <x:c r="M33" s="1" t="str">
        <x:f>IF(COUNTA(A33:I33)=0,"",IF(OR(B33="",COUNTIF(Colaboradores!$A$5:$A$104,B33)&lt;&gt;1,AND(C33&lt;&gt;"Competência",C33&lt;&gt;"Meta"),NOT(ISNUMBER(E33)),E33&lt;0),"REVISAR",IF(E33=0,"IGNORADO",IF(OR(COUNT(F33,I33)&lt;&gt;2,MIN(F33,I33)&lt;1,MAX(F33,I33)&gt;5),"REVISAR","OK"))))</x:f>
        <x:v>OK</x:v>
      </x:c>
      <x:c r="N33" s="112" t="n">
        <x:f>IF(M33="OK",E33*I33,0)</x:f>
        <x:v>4.1</x:v>
      </x:c>
      <x:c r="O33" s="112" t="n">
        <x:f>IF(M33="OK",E33,0)</x:f>
        <x:v>1</x:v>
      </x:c>
      <x:c r="P33" s="1"/>
      <x:c r="Q33" s="1"/>
      <x:c r="R33" s="1"/>
      <x:c r="S33" s="1"/>
      <x:c r="T33" s="1"/>
      <x:c r="U33" s="1"/>
      <x:c r="V33" s="1"/>
      <x:c r="W33" s="1"/>
    </x:row>
    <x:row r="34">
      <x:c r="A34" s="30" t="str">
        <x:v>2026.2</x:v>
      </x:c>
      <x:c r="B34" s="30" t="str">
        <x:v>C-005</x:v>
      </x:c>
      <x:c r="C34" s="30" t="str">
        <x:v>Meta</x:v>
      </x:c>
      <x:c r="D34" s="30" t="str">
        <x:v>Qualidade do resultado</x:v>
      </x:c>
      <x:c r="E34" s="34" t="n">
        <x:v>1</x:v>
      </x:c>
      <x:c r="F34" s="34" t="n">
        <x:v>4</x:v>
      </x:c>
      <x:c r="G34" s="34" t="n">
        <x:v>4.7</x:v>
      </x:c>
      <x:c r="H34" s="34" t="n">
        <x:v>4.5</x:v>
      </x:c>
      <x:c r="I34" s="34" t="n">
        <x:v>4.5</x:v>
      </x:c>
      <x:c r="J34" s="35" t="n">
        <x:f>IF(M34&lt;&gt;"OK","",I34-F34)</x:f>
        <x:v>0.5</x:v>
      </x:c>
      <x:c r="K34" s="33" t="str">
        <x:f>IF(AND(M34="OK",OR(NOT(ISNUMBER(Listas!$B$10)),Listas!$B$10&lt;(-4),Listas!$B$10&gt;0)),"REVISAR GAP",IF(M34="", "",IF(M34="REVISAR","REVISAR DADOS",IF(M34="IGNORADO","PESO ZERO",IF(J34&lt;=Listas!$B$10,"GAP CRÍTICO",IF(J34&lt;0,"ABAIXO DO ALVO",IF(J34=0,"NO ALVO","ACIMA DO ALVO")))))))</x:f>
        <x:v>ACIMA DO ALVO</x:v>
      </x:c>
      <x:c r="L34" s="31" t="str">
        <x:v>Camila Souza — evidência registrada no fechamento do ciclo.</x:v>
      </x:c>
      <x:c r="M34" s="1" t="str">
        <x:f>IF(COUNTA(A34:I34)=0,"",IF(OR(B34="",COUNTIF(Colaboradores!$A$5:$A$104,B34)&lt;&gt;1,AND(C34&lt;&gt;"Competência",C34&lt;&gt;"Meta"),NOT(ISNUMBER(E34)),E34&lt;0),"REVISAR",IF(E34=0,"IGNORADO",IF(OR(COUNT(F34,I34)&lt;&gt;2,MIN(F34,I34)&lt;1,MAX(F34,I34)&gt;5),"REVISAR","OK"))))</x:f>
        <x:v>OK</x:v>
      </x:c>
      <x:c r="N34" s="112" t="n">
        <x:f>IF(M34="OK",E34*I34,0)</x:f>
        <x:v>4.5</x:v>
      </x:c>
      <x:c r="O34" s="112" t="n">
        <x:f>IF(M34="OK",E34,0)</x:f>
        <x:v>1</x:v>
      </x:c>
      <x:c r="P34" s="1"/>
      <x:c r="Q34" s="1"/>
      <x:c r="R34" s="1"/>
      <x:c r="S34" s="1"/>
      <x:c r="T34" s="1"/>
      <x:c r="U34" s="1"/>
      <x:c r="V34" s="1"/>
      <x:c r="W34" s="1"/>
    </x:row>
    <x:row r="35">
      <x:c r="A35" s="30" t="str">
        <x:v>2026.2</x:v>
      </x:c>
      <x:c r="B35" s="30" t="str">
        <x:v>C-006</x:v>
      </x:c>
      <x:c r="C35" s="30" t="str">
        <x:v>Competência</x:v>
      </x:c>
      <x:c r="D35" s="30" t="str">
        <x:v>Comunicação</x:v>
      </x:c>
      <x:c r="E35" s="34" t="n">
        <x:v>1</x:v>
      </x:c>
      <x:c r="F35" s="34" t="n">
        <x:v>4</x:v>
      </x:c>
      <x:c r="G35" s="34" t="n">
        <x:v>3.8</x:v>
      </x:c>
      <x:c r="H35" s="34" t="n">
        <x:v>3.9</x:v>
      </x:c>
      <x:c r="I35" s="34" t="n">
        <x:v>3.9</x:v>
      </x:c>
      <x:c r="J35" s="35" t="n">
        <x:f>IF(M35&lt;&gt;"OK","",I35-F35)</x:f>
        <x:v>-0.10000000000000009</x:v>
      </x:c>
      <x:c r="K35" s="33" t="str">
        <x:f>IF(AND(M35="OK",OR(NOT(ISNUMBER(Listas!$B$10)),Listas!$B$10&lt;(-4),Listas!$B$10&gt;0)),"REVISAR GAP",IF(M35="", "",IF(M35="REVISAR","REVISAR DADOS",IF(M35="IGNORADO","PESO ZERO",IF(J35&lt;=Listas!$B$10,"GAP CRÍTICO",IF(J35&lt;0,"ABAIXO DO ALVO",IF(J35=0,"NO ALVO","ACIMA DO ALVO")))))))</x:f>
        <x:v>ABAIXO DO ALVO</x:v>
      </x:c>
      <x:c r="L35" s="31" t="str">
        <x:v>Diego Rocha — evidência registrada no fechamento do ciclo.</x:v>
      </x:c>
      <x:c r="M35" s="1" t="str">
        <x:f>IF(COUNTA(A35:I35)=0,"",IF(OR(B35="",COUNTIF(Colaboradores!$A$5:$A$104,B35)&lt;&gt;1,AND(C35&lt;&gt;"Competência",C35&lt;&gt;"Meta"),NOT(ISNUMBER(E35)),E35&lt;0),"REVISAR",IF(E35=0,"IGNORADO",IF(OR(COUNT(F35,I35)&lt;&gt;2,MIN(F35,I35)&lt;1,MAX(F35,I35)&gt;5),"REVISAR","OK"))))</x:f>
        <x:v>OK</x:v>
      </x:c>
      <x:c r="N35" s="112" t="n">
        <x:f>IF(M35="OK",E35*I35,0)</x:f>
        <x:v>3.9</x:v>
      </x:c>
      <x:c r="O35" s="112" t="n">
        <x:f>IF(M35="OK",E35,0)</x:f>
        <x:v>1</x:v>
      </x:c>
      <x:c r="P35" s="1"/>
      <x:c r="Q35" s="1"/>
      <x:c r="R35" s="1"/>
      <x:c r="S35" s="1"/>
      <x:c r="T35" s="1"/>
      <x:c r="U35" s="1"/>
      <x:c r="V35" s="1"/>
      <x:c r="W35" s="1"/>
    </x:row>
    <x:row r="36">
      <x:c r="A36" s="30" t="str">
        <x:v>2026.2</x:v>
      </x:c>
      <x:c r="B36" s="30" t="str">
        <x:v>C-006</x:v>
      </x:c>
      <x:c r="C36" s="30" t="str">
        <x:v>Competência</x:v>
      </x:c>
      <x:c r="D36" s="30" t="str">
        <x:v>Colaboração</x:v>
      </x:c>
      <x:c r="E36" s="34" t="n">
        <x:v>1</x:v>
      </x:c>
      <x:c r="F36" s="34" t="n">
        <x:v>4</x:v>
      </x:c>
      <x:c r="G36" s="34" t="n">
        <x:v>3.9</x:v>
      </x:c>
      <x:c r="H36" s="34" t="n">
        <x:v>3.7</x:v>
      </x:c>
      <x:c r="I36" s="34" t="n">
        <x:v>3.7</x:v>
      </x:c>
      <x:c r="J36" s="35" t="n">
        <x:f>IF(M36&lt;&gt;"OK","",I36-F36)</x:f>
        <x:v>-0.2999999999999998</x:v>
      </x:c>
      <x:c r="K36" s="33" t="str">
        <x:f>IF(AND(M36="OK",OR(NOT(ISNUMBER(Listas!$B$10)),Listas!$B$10&lt;(-4),Listas!$B$10&gt;0)),"REVISAR GAP",IF(M36="", "",IF(M36="REVISAR","REVISAR DADOS",IF(M36="IGNORADO","PESO ZERO",IF(J36&lt;=Listas!$B$10,"GAP CRÍTICO",IF(J36&lt;0,"ABAIXO DO ALVO",IF(J36=0,"NO ALVO","ACIMA DO ALVO")))))))</x:f>
        <x:v>ABAIXO DO ALVO</x:v>
      </x:c>
      <x:c r="L36" s="31" t="str">
        <x:v>Diego Rocha — evidência registrada no fechamento do ciclo.</x:v>
      </x:c>
      <x:c r="M36" s="1" t="str">
        <x:f>IF(COUNTA(A36:I36)=0,"",IF(OR(B36="",COUNTIF(Colaboradores!$A$5:$A$104,B36)&lt;&gt;1,AND(C36&lt;&gt;"Competência",C36&lt;&gt;"Meta"),NOT(ISNUMBER(E36)),E36&lt;0),"REVISAR",IF(E36=0,"IGNORADO",IF(OR(COUNT(F36,I36)&lt;&gt;2,MIN(F36,I36)&lt;1,MAX(F36,I36)&gt;5),"REVISAR","OK"))))</x:f>
        <x:v>OK</x:v>
      </x:c>
      <x:c r="N36" s="112" t="n">
        <x:f>IF(M36="OK",E36*I36,0)</x:f>
        <x:v>3.7</x:v>
      </x:c>
      <x:c r="O36" s="112" t="n">
        <x:f>IF(M36="OK",E36,0)</x:f>
        <x:v>1</x:v>
      </x:c>
      <x:c r="P36" s="1"/>
      <x:c r="Q36" s="1"/>
      <x:c r="R36" s="1"/>
      <x:c r="S36" s="1"/>
      <x:c r="T36" s="1"/>
      <x:c r="U36" s="1"/>
      <x:c r="V36" s="1"/>
      <x:c r="W36" s="1"/>
    </x:row>
    <x:row r="37">
      <x:c r="A37" s="30" t="str">
        <x:v>2026.2</x:v>
      </x:c>
      <x:c r="B37" s="30" t="str">
        <x:v>C-006</x:v>
      </x:c>
      <x:c r="C37" s="30" t="str">
        <x:v>Competência</x:v>
      </x:c>
      <x:c r="D37" s="30" t="str">
        <x:v>Execução</x:v>
      </x:c>
      <x:c r="E37" s="34" t="n">
        <x:v>1</x:v>
      </x:c>
      <x:c r="F37" s="34" t="n">
        <x:v>4</x:v>
      </x:c>
      <x:c r="G37" s="34" t="n">
        <x:v>3.9</x:v>
      </x:c>
      <x:c r="H37" s="34" t="n">
        <x:v>4</x:v>
      </x:c>
      <x:c r="I37" s="34" t="n">
        <x:v>4</x:v>
      </x:c>
      <x:c r="J37" s="35" t="n">
        <x:f>IF(M37&lt;&gt;"OK","",I37-F37)</x:f>
        <x:v>0</x:v>
      </x:c>
      <x:c r="K37" s="33" t="str">
        <x:f>IF(AND(M37="OK",OR(NOT(ISNUMBER(Listas!$B$10)),Listas!$B$10&lt;(-4),Listas!$B$10&gt;0)),"REVISAR GAP",IF(M37="", "",IF(M37="REVISAR","REVISAR DADOS",IF(M37="IGNORADO","PESO ZERO",IF(J37&lt;=Listas!$B$10,"GAP CRÍTICO",IF(J37&lt;0,"ABAIXO DO ALVO",IF(J37=0,"NO ALVO","ACIMA DO ALVO")))))))</x:f>
        <x:v>NO ALVO</x:v>
      </x:c>
      <x:c r="L37" s="31" t="str">
        <x:v>Diego Rocha — evidência registrada no fechamento do ciclo.</x:v>
      </x:c>
      <x:c r="M37" s="1" t="str">
        <x:f>IF(COUNTA(A37:I37)=0,"",IF(OR(B37="",COUNTIF(Colaboradores!$A$5:$A$104,B37)&lt;&gt;1,AND(C37&lt;&gt;"Competência",C37&lt;&gt;"Meta"),NOT(ISNUMBER(E37)),E37&lt;0),"REVISAR",IF(E37=0,"IGNORADO",IF(OR(COUNT(F37,I37)&lt;&gt;2,MIN(F37,I37)&lt;1,MAX(F37,I37)&gt;5),"REVISAR","OK"))))</x:f>
        <x:v>OK</x:v>
      </x:c>
      <x:c r="N37" s="112" t="n">
        <x:f>IF(M37="OK",E37*I37,0)</x:f>
        <x:v>4</x:v>
      </x:c>
      <x:c r="O37" s="112" t="n">
        <x:f>IF(M37="OK",E37,0)</x:f>
        <x:v>1</x:v>
      </x:c>
      <x:c r="P37" s="1"/>
      <x:c r="Q37" s="1"/>
      <x:c r="R37" s="1"/>
      <x:c r="S37" s="1"/>
      <x:c r="T37" s="1"/>
      <x:c r="U37" s="1"/>
      <x:c r="V37" s="1"/>
      <x:c r="W37" s="1"/>
    </x:row>
    <x:row r="38">
      <x:c r="A38" s="30" t="str">
        <x:v>2026.2</x:v>
      </x:c>
      <x:c r="B38" s="30" t="str">
        <x:v>C-006</x:v>
      </x:c>
      <x:c r="C38" s="30" t="str">
        <x:v>Competência</x:v>
      </x:c>
      <x:c r="D38" s="30" t="str">
        <x:v>Visão de cliente</x:v>
      </x:c>
      <x:c r="E38" s="34" t="n">
        <x:v>1</x:v>
      </x:c>
      <x:c r="F38" s="34" t="n">
        <x:v>4</x:v>
      </x:c>
      <x:c r="G38" s="34" t="n">
        <x:v>3.8</x:v>
      </x:c>
      <x:c r="H38" s="34" t="n">
        <x:v>3.6</x:v>
      </x:c>
      <x:c r="I38" s="34" t="n">
        <x:v>3.6</x:v>
      </x:c>
      <x:c r="J38" s="35" t="n">
        <x:f>IF(M38&lt;&gt;"OK","",I38-F38)</x:f>
        <x:v>-0.3999999999999999</x:v>
      </x:c>
      <x:c r="K38" s="33" t="str">
        <x:f>IF(AND(M38="OK",OR(NOT(ISNUMBER(Listas!$B$10)),Listas!$B$10&lt;(-4),Listas!$B$10&gt;0)),"REVISAR GAP",IF(M38="", "",IF(M38="REVISAR","REVISAR DADOS",IF(M38="IGNORADO","PESO ZERO",IF(J38&lt;=Listas!$B$10,"GAP CRÍTICO",IF(J38&lt;0,"ABAIXO DO ALVO",IF(J38=0,"NO ALVO","ACIMA DO ALVO")))))))</x:f>
        <x:v>ABAIXO DO ALVO</x:v>
      </x:c>
      <x:c r="L38" s="31" t="str">
        <x:v>Diego Rocha — evidência registrada no fechamento do ciclo.</x:v>
      </x:c>
      <x:c r="M38" s="1" t="str">
        <x:f>IF(COUNTA(A38:I38)=0,"",IF(OR(B38="",COUNTIF(Colaboradores!$A$5:$A$104,B38)&lt;&gt;1,AND(C38&lt;&gt;"Competência",C38&lt;&gt;"Meta"),NOT(ISNUMBER(E38)),E38&lt;0),"REVISAR",IF(E38=0,"IGNORADO",IF(OR(COUNT(F38,I38)&lt;&gt;2,MIN(F38,I38)&lt;1,MAX(F38,I38)&gt;5),"REVISAR","OK"))))</x:f>
        <x:v>OK</x:v>
      </x:c>
      <x:c r="N38" s="112" t="n">
        <x:f>IF(M38="OK",E38*I38,0)</x:f>
        <x:v>3.6</x:v>
      </x:c>
      <x:c r="O38" s="112" t="n">
        <x:f>IF(M38="OK",E38,0)</x:f>
        <x:v>1</x:v>
      </x:c>
      <x:c r="P38" s="1"/>
      <x:c r="Q38" s="1"/>
      <x:c r="R38" s="1"/>
      <x:c r="S38" s="1"/>
      <x:c r="T38" s="1"/>
      <x:c r="U38" s="1"/>
      <x:c r="V38" s="1"/>
      <x:c r="W38" s="1"/>
    </x:row>
    <x:row r="39">
      <x:c r="A39" s="30" t="str">
        <x:v>2026.2</x:v>
      </x:c>
      <x:c r="B39" s="30" t="str">
        <x:v>C-006</x:v>
      </x:c>
      <x:c r="C39" s="30" t="str">
        <x:v>Meta</x:v>
      </x:c>
      <x:c r="D39" s="30" t="str">
        <x:v>Entrega do plano</x:v>
      </x:c>
      <x:c r="E39" s="34" t="n">
        <x:v>1</x:v>
      </x:c>
      <x:c r="F39" s="34" t="n">
        <x:v>4</x:v>
      </x:c>
      <x:c r="G39" s="34" t="n">
        <x:v>3.7</x:v>
      </x:c>
      <x:c r="H39" s="34" t="n">
        <x:v>3.8</x:v>
      </x:c>
      <x:c r="I39" s="34" t="n">
        <x:v>3.8</x:v>
      </x:c>
      <x:c r="J39" s="35" t="n">
        <x:f>IF(M39&lt;&gt;"OK","",I39-F39)</x:f>
        <x:v>-0.20000000000000018</x:v>
      </x:c>
      <x:c r="K39" s="33" t="str">
        <x:f>IF(AND(M39="OK",OR(NOT(ISNUMBER(Listas!$B$10)),Listas!$B$10&lt;(-4),Listas!$B$10&gt;0)),"REVISAR GAP",IF(M39="", "",IF(M39="REVISAR","REVISAR DADOS",IF(M39="IGNORADO","PESO ZERO",IF(J39&lt;=Listas!$B$10,"GAP CRÍTICO",IF(J39&lt;0,"ABAIXO DO ALVO",IF(J39=0,"NO ALVO","ACIMA DO ALVO")))))))</x:f>
        <x:v>ABAIXO DO ALVO</x:v>
      </x:c>
      <x:c r="L39" s="31" t="str">
        <x:v>Diego Rocha — evidência registrada no fechamento do ciclo.</x:v>
      </x:c>
      <x:c r="M39" s="1" t="str">
        <x:f>IF(COUNTA(A39:I39)=0,"",IF(OR(B39="",COUNTIF(Colaboradores!$A$5:$A$104,B39)&lt;&gt;1,AND(C39&lt;&gt;"Competência",C39&lt;&gt;"Meta"),NOT(ISNUMBER(E39)),E39&lt;0),"REVISAR",IF(E39=0,"IGNORADO",IF(OR(COUNT(F39,I39)&lt;&gt;2,MIN(F39,I39)&lt;1,MAX(F39,I39)&gt;5),"REVISAR","OK"))))</x:f>
        <x:v>OK</x:v>
      </x:c>
      <x:c r="N39" s="112" t="n">
        <x:f>IF(M39="OK",E39*I39,0)</x:f>
        <x:v>3.8</x:v>
      </x:c>
      <x:c r="O39" s="112" t="n">
        <x:f>IF(M39="OK",E39,0)</x:f>
        <x:v>1</x:v>
      </x:c>
      <x:c r="P39" s="1"/>
      <x:c r="Q39" s="1"/>
      <x:c r="R39" s="1"/>
      <x:c r="S39" s="1"/>
      <x:c r="T39" s="1"/>
      <x:c r="U39" s="1"/>
      <x:c r="V39" s="1"/>
      <x:c r="W39" s="1"/>
    </x:row>
    <x:row r="40">
      <x:c r="A40" s="30" t="str">
        <x:v>2026.2</x:v>
      </x:c>
      <x:c r="B40" s="30" t="str">
        <x:v>C-006</x:v>
      </x:c>
      <x:c r="C40" s="30" t="str">
        <x:v>Meta</x:v>
      </x:c>
      <x:c r="D40" s="30" t="str">
        <x:v>Qualidade do resultado</x:v>
      </x:c>
      <x:c r="E40" s="34" t="n">
        <x:v>1</x:v>
      </x:c>
      <x:c r="F40" s="34" t="n">
        <x:v>4</x:v>
      </x:c>
      <x:c r="G40" s="34" t="n">
        <x:v>3.9</x:v>
      </x:c>
      <x:c r="H40" s="34" t="n">
        <x:v>3.7</x:v>
      </x:c>
      <x:c r="I40" s="34" t="n">
        <x:v>3.7</x:v>
      </x:c>
      <x:c r="J40" s="35" t="n">
        <x:f>IF(M40&lt;&gt;"OK","",I40-F40)</x:f>
        <x:v>-0.2999999999999998</x:v>
      </x:c>
      <x:c r="K40" s="33" t="str">
        <x:f>IF(AND(M40="OK",OR(NOT(ISNUMBER(Listas!$B$10)),Listas!$B$10&lt;(-4),Listas!$B$10&gt;0)),"REVISAR GAP",IF(M40="", "",IF(M40="REVISAR","REVISAR DADOS",IF(M40="IGNORADO","PESO ZERO",IF(J40&lt;=Listas!$B$10,"GAP CRÍTICO",IF(J40&lt;0,"ABAIXO DO ALVO",IF(J40=0,"NO ALVO","ACIMA DO ALVO")))))))</x:f>
        <x:v>ABAIXO DO ALVO</x:v>
      </x:c>
      <x:c r="L40" s="31" t="str">
        <x:v>Diego Rocha — evidência registrada no fechamento do ciclo.</x:v>
      </x:c>
      <x:c r="M40" s="1" t="str">
        <x:f>IF(COUNTA(A40:I40)=0,"",IF(OR(B40="",COUNTIF(Colaboradores!$A$5:$A$104,B40)&lt;&gt;1,AND(C40&lt;&gt;"Competência",C40&lt;&gt;"Meta"),NOT(ISNUMBER(E40)),E40&lt;0),"REVISAR",IF(E40=0,"IGNORADO",IF(OR(COUNT(F40,I40)&lt;&gt;2,MIN(F40,I40)&lt;1,MAX(F40,I40)&gt;5),"REVISAR","OK"))))</x:f>
        <x:v>OK</x:v>
      </x:c>
      <x:c r="N40" s="112" t="n">
        <x:f>IF(M40="OK",E40*I40,0)</x:f>
        <x:v>3.7</x:v>
      </x:c>
      <x:c r="O40" s="112" t="n">
        <x:f>IF(M40="OK",E40,0)</x:f>
        <x:v>1</x:v>
      </x:c>
      <x:c r="P40" s="1"/>
      <x:c r="Q40" s="1"/>
      <x:c r="R40" s="1"/>
      <x:c r="S40" s="1"/>
      <x:c r="T40" s="1"/>
      <x:c r="U40" s="1"/>
      <x:c r="V40" s="1"/>
      <x:c r="W40" s="1"/>
    </x:row>
    <x:row r="41">
      <x:c r="A41" s="30"/>
      <x:c r="B41" s="30"/>
      <x:c r="C41" s="30"/>
      <x:c r="D41" s="30"/>
      <x:c r="E41" s="34"/>
      <x:c r="F41" s="34"/>
      <x:c r="G41" s="34"/>
      <x:c r="H41" s="34"/>
      <x:c r="I41" s="34"/>
      <x:c r="J41" s="35" t="str">
        <x:f>IF(M41&lt;&gt;"OK","",I41-F41)</x:f>
      </x:c>
      <x:c r="K41" s="33" t="str">
        <x:f>IF(AND(M41="OK",OR(NOT(ISNUMBER(Listas!$B$10)),Listas!$B$10&lt;(-4),Listas!$B$10&gt;0)),"REVISAR GAP",IF(M41="", "",IF(M41="REVISAR","REVISAR DADOS",IF(M41="IGNORADO","PESO ZERO",IF(J41&lt;=Listas!$B$10,"GAP CRÍTICO",IF(J41&lt;0,"ABAIXO DO ALVO",IF(J41=0,"NO ALVO","ACIMA DO ALVO")))))))</x:f>
      </x:c>
      <x:c r="L41" s="31"/>
      <x:c r="M41" s="1" t="str">
        <x:f>IF(COUNTA(A41:I41)=0,"",IF(OR(B41="",COUNTIF(Colaboradores!$A$5:$A$104,B41)&lt;&gt;1,AND(C41&lt;&gt;"Competência",C41&lt;&gt;"Meta"),NOT(ISNUMBER(E41)),E41&lt;0),"REVISAR",IF(E41=0,"IGNORADO",IF(OR(COUNT(F41,I41)&lt;&gt;2,MIN(F41,I41)&lt;1,MAX(F41,I41)&gt;5),"REVISAR","OK"))))</x:f>
      </x:c>
      <x:c r="N41" s="112" t="n">
        <x:f>IF(M41="OK",E41*I41,0)</x:f>
        <x:v>0</x:v>
      </x:c>
      <x:c r="O41" s="112" t="n">
        <x:f>IF(M41="OK",E41,0)</x:f>
        <x:v>0</x:v>
      </x:c>
      <x:c r="P41" s="1"/>
      <x:c r="Q41" s="1"/>
      <x:c r="R41" s="1"/>
      <x:c r="S41" s="1"/>
      <x:c r="T41" s="1"/>
      <x:c r="U41" s="1"/>
      <x:c r="V41" s="1"/>
      <x:c r="W41" s="1"/>
    </x:row>
    <x:row r="42">
      <x:c r="A42" s="30"/>
      <x:c r="B42" s="30"/>
      <x:c r="C42" s="30"/>
      <x:c r="D42" s="30"/>
      <x:c r="E42" s="34"/>
      <x:c r="F42" s="34"/>
      <x:c r="G42" s="34"/>
      <x:c r="H42" s="34"/>
      <x:c r="I42" s="34"/>
      <x:c r="J42" s="35" t="str">
        <x:f>IF(M42&lt;&gt;"OK","",I42-F42)</x:f>
      </x:c>
      <x:c r="K42" s="33" t="str">
        <x:f>IF(AND(M42="OK",OR(NOT(ISNUMBER(Listas!$B$10)),Listas!$B$10&lt;(-4),Listas!$B$10&gt;0)),"REVISAR GAP",IF(M42="", "",IF(M42="REVISAR","REVISAR DADOS",IF(M42="IGNORADO","PESO ZERO",IF(J42&lt;=Listas!$B$10,"GAP CRÍTICO",IF(J42&lt;0,"ABAIXO DO ALVO",IF(J42=0,"NO ALVO","ACIMA DO ALVO")))))))</x:f>
      </x:c>
      <x:c r="L42" s="31"/>
      <x:c r="M42" s="1" t="str">
        <x:f>IF(COUNTA(A42:I42)=0,"",IF(OR(B42="",COUNTIF(Colaboradores!$A$5:$A$104,B42)&lt;&gt;1,AND(C42&lt;&gt;"Competência",C42&lt;&gt;"Meta"),NOT(ISNUMBER(E42)),E42&lt;0),"REVISAR",IF(E42=0,"IGNORADO",IF(OR(COUNT(F42,I42)&lt;&gt;2,MIN(F42,I42)&lt;1,MAX(F42,I42)&gt;5),"REVISAR","OK"))))</x:f>
      </x:c>
      <x:c r="N42" s="112" t="n">
        <x:f>IF(M42="OK",E42*I42,0)</x:f>
        <x:v>0</x:v>
      </x:c>
      <x:c r="O42" s="112" t="n">
        <x:f>IF(M42="OK",E42,0)</x:f>
        <x:v>0</x:v>
      </x:c>
      <x:c r="P42" s="1"/>
      <x:c r="Q42" s="1"/>
      <x:c r="R42" s="1"/>
      <x:c r="S42" s="1"/>
      <x:c r="T42" s="1"/>
      <x:c r="U42" s="1"/>
      <x:c r="V42" s="1"/>
      <x:c r="W42" s="1"/>
    </x:row>
    <x:row r="43">
      <x:c r="A43" s="30"/>
      <x:c r="B43" s="30"/>
      <x:c r="C43" s="30"/>
      <x:c r="D43" s="30"/>
      <x:c r="E43" s="34"/>
      <x:c r="F43" s="34"/>
      <x:c r="G43" s="34"/>
      <x:c r="H43" s="34"/>
      <x:c r="I43" s="34"/>
      <x:c r="J43" s="35" t="str">
        <x:f>IF(M43&lt;&gt;"OK","",I43-F43)</x:f>
      </x:c>
      <x:c r="K43" s="33" t="str">
        <x:f>IF(AND(M43="OK",OR(NOT(ISNUMBER(Listas!$B$10)),Listas!$B$10&lt;(-4),Listas!$B$10&gt;0)),"REVISAR GAP",IF(M43="", "",IF(M43="REVISAR","REVISAR DADOS",IF(M43="IGNORADO","PESO ZERO",IF(J43&lt;=Listas!$B$10,"GAP CRÍTICO",IF(J43&lt;0,"ABAIXO DO ALVO",IF(J43=0,"NO ALVO","ACIMA DO ALVO")))))))</x:f>
      </x:c>
      <x:c r="L43" s="31"/>
      <x:c r="M43" s="1" t="str">
        <x:f>IF(COUNTA(A43:I43)=0,"",IF(OR(B43="",COUNTIF(Colaboradores!$A$5:$A$104,B43)&lt;&gt;1,AND(C43&lt;&gt;"Competência",C43&lt;&gt;"Meta"),NOT(ISNUMBER(E43)),E43&lt;0),"REVISAR",IF(E43=0,"IGNORADO",IF(OR(COUNT(F43,I43)&lt;&gt;2,MIN(F43,I43)&lt;1,MAX(F43,I43)&gt;5),"REVISAR","OK"))))</x:f>
      </x:c>
      <x:c r="N43" s="112" t="n">
        <x:f>IF(M43="OK",E43*I43,0)</x:f>
        <x:v>0</x:v>
      </x:c>
      <x:c r="O43" s="112" t="n">
        <x:f>IF(M43="OK",E43,0)</x:f>
        <x:v>0</x:v>
      </x:c>
      <x:c r="P43" s="1"/>
      <x:c r="Q43" s="1"/>
      <x:c r="R43" s="1"/>
      <x:c r="S43" s="1"/>
      <x:c r="T43" s="1"/>
      <x:c r="U43" s="1"/>
      <x:c r="V43" s="1"/>
      <x:c r="W43" s="1"/>
    </x:row>
    <x:row r="44">
      <x:c r="A44" s="30"/>
      <x:c r="B44" s="30"/>
      <x:c r="C44" s="30"/>
      <x:c r="D44" s="30"/>
      <x:c r="E44" s="34"/>
      <x:c r="F44" s="34"/>
      <x:c r="G44" s="34"/>
      <x:c r="H44" s="34"/>
      <x:c r="I44" s="34"/>
      <x:c r="J44" s="35" t="str">
        <x:f>IF(M44&lt;&gt;"OK","",I44-F44)</x:f>
      </x:c>
      <x:c r="K44" s="33" t="str">
        <x:f>IF(AND(M44="OK",OR(NOT(ISNUMBER(Listas!$B$10)),Listas!$B$10&lt;(-4),Listas!$B$10&gt;0)),"REVISAR GAP",IF(M44="", "",IF(M44="REVISAR","REVISAR DADOS",IF(M44="IGNORADO","PESO ZERO",IF(J44&lt;=Listas!$B$10,"GAP CRÍTICO",IF(J44&lt;0,"ABAIXO DO ALVO",IF(J44=0,"NO ALVO","ACIMA DO ALVO")))))))</x:f>
      </x:c>
      <x:c r="L44" s="31"/>
      <x:c r="M44" s="1" t="str">
        <x:f>IF(COUNTA(A44:I44)=0,"",IF(OR(B44="",COUNTIF(Colaboradores!$A$5:$A$104,B44)&lt;&gt;1,AND(C44&lt;&gt;"Competência",C44&lt;&gt;"Meta"),NOT(ISNUMBER(E44)),E44&lt;0),"REVISAR",IF(E44=0,"IGNORADO",IF(OR(COUNT(F44,I44)&lt;&gt;2,MIN(F44,I44)&lt;1,MAX(F44,I44)&gt;5),"REVISAR","OK"))))</x:f>
      </x:c>
      <x:c r="N44" s="112" t="n">
        <x:f>IF(M44="OK",E44*I44,0)</x:f>
        <x:v>0</x:v>
      </x:c>
      <x:c r="O44" s="112" t="n">
        <x:f>IF(M44="OK",E44,0)</x:f>
        <x:v>0</x:v>
      </x:c>
      <x:c r="P44" s="1"/>
      <x:c r="Q44" s="1"/>
      <x:c r="R44" s="1"/>
      <x:c r="S44" s="1"/>
      <x:c r="T44" s="1"/>
      <x:c r="U44" s="1"/>
      <x:c r="V44" s="1"/>
      <x:c r="W44" s="1"/>
    </x:row>
    <x:row r="45">
      <x:c r="A45" s="30"/>
      <x:c r="B45" s="30"/>
      <x:c r="C45" s="30"/>
      <x:c r="D45" s="30"/>
      <x:c r="E45" s="34"/>
      <x:c r="F45" s="34"/>
      <x:c r="G45" s="34"/>
      <x:c r="H45" s="34"/>
      <x:c r="I45" s="34"/>
      <x:c r="J45" s="35" t="str">
        <x:f>IF(M45&lt;&gt;"OK","",I45-F45)</x:f>
      </x:c>
      <x:c r="K45" s="33" t="str">
        <x:f>IF(AND(M45="OK",OR(NOT(ISNUMBER(Listas!$B$10)),Listas!$B$10&lt;(-4),Listas!$B$10&gt;0)),"REVISAR GAP",IF(M45="", "",IF(M45="REVISAR","REVISAR DADOS",IF(M45="IGNORADO","PESO ZERO",IF(J45&lt;=Listas!$B$10,"GAP CRÍTICO",IF(J45&lt;0,"ABAIXO DO ALVO",IF(J45=0,"NO ALVO","ACIMA DO ALVO")))))))</x:f>
      </x:c>
      <x:c r="L45" s="31"/>
      <x:c r="M45" s="1" t="str">
        <x:f>IF(COUNTA(A45:I45)=0,"",IF(OR(B45="",COUNTIF(Colaboradores!$A$5:$A$104,B45)&lt;&gt;1,AND(C45&lt;&gt;"Competência",C45&lt;&gt;"Meta"),NOT(ISNUMBER(E45)),E45&lt;0),"REVISAR",IF(E45=0,"IGNORADO",IF(OR(COUNT(F45,I45)&lt;&gt;2,MIN(F45,I45)&lt;1,MAX(F45,I45)&gt;5),"REVISAR","OK"))))</x:f>
      </x:c>
      <x:c r="N45" s="112" t="n">
        <x:f>IF(M45="OK",E45*I45,0)</x:f>
        <x:v>0</x:v>
      </x:c>
      <x:c r="O45" s="112" t="n">
        <x:f>IF(M45="OK",E45,0)</x:f>
        <x:v>0</x:v>
      </x:c>
      <x:c r="P45" s="1"/>
      <x:c r="Q45" s="1"/>
      <x:c r="R45" s="1"/>
      <x:c r="S45" s="1"/>
      <x:c r="T45" s="1"/>
      <x:c r="U45" s="1"/>
      <x:c r="V45" s="1"/>
      <x:c r="W45" s="1"/>
    </x:row>
    <x:row r="46">
      <x:c r="A46" s="30"/>
      <x:c r="B46" s="30"/>
      <x:c r="C46" s="30"/>
      <x:c r="D46" s="30"/>
      <x:c r="E46" s="34"/>
      <x:c r="F46" s="34"/>
      <x:c r="G46" s="34"/>
      <x:c r="H46" s="34"/>
      <x:c r="I46" s="34"/>
      <x:c r="J46" s="35" t="str">
        <x:f>IF(M46&lt;&gt;"OK","",I46-F46)</x:f>
      </x:c>
      <x:c r="K46" s="33" t="str">
        <x:f>IF(AND(M46="OK",OR(NOT(ISNUMBER(Listas!$B$10)),Listas!$B$10&lt;(-4),Listas!$B$10&gt;0)),"REVISAR GAP",IF(M46="", "",IF(M46="REVISAR","REVISAR DADOS",IF(M46="IGNORADO","PESO ZERO",IF(J46&lt;=Listas!$B$10,"GAP CRÍTICO",IF(J46&lt;0,"ABAIXO DO ALVO",IF(J46=0,"NO ALVO","ACIMA DO ALVO")))))))</x:f>
      </x:c>
      <x:c r="L46" s="31"/>
      <x:c r="M46" s="1" t="str">
        <x:f>IF(COUNTA(A46:I46)=0,"",IF(OR(B46="",COUNTIF(Colaboradores!$A$5:$A$104,B46)&lt;&gt;1,AND(C46&lt;&gt;"Competência",C46&lt;&gt;"Meta"),NOT(ISNUMBER(E46)),E46&lt;0),"REVISAR",IF(E46=0,"IGNORADO",IF(OR(COUNT(F46,I46)&lt;&gt;2,MIN(F46,I46)&lt;1,MAX(F46,I46)&gt;5),"REVISAR","OK"))))</x:f>
      </x:c>
      <x:c r="N46" s="112" t="n">
        <x:f>IF(M46="OK",E46*I46,0)</x:f>
        <x:v>0</x:v>
      </x:c>
      <x:c r="O46" s="112" t="n">
        <x:f>IF(M46="OK",E46,0)</x:f>
        <x:v>0</x:v>
      </x:c>
      <x:c r="P46" s="1"/>
      <x:c r="Q46" s="1"/>
      <x:c r="R46" s="1"/>
      <x:c r="S46" s="1"/>
      <x:c r="T46" s="1"/>
      <x:c r="U46" s="1"/>
      <x:c r="V46" s="1"/>
      <x:c r="W46" s="1"/>
    </x:row>
    <x:row r="47">
      <x:c r="A47" s="30"/>
      <x:c r="B47" s="30"/>
      <x:c r="C47" s="30"/>
      <x:c r="D47" s="30"/>
      <x:c r="E47" s="34"/>
      <x:c r="F47" s="34"/>
      <x:c r="G47" s="34"/>
      <x:c r="H47" s="34"/>
      <x:c r="I47" s="34"/>
      <x:c r="J47" s="35" t="str">
        <x:f>IF(M47&lt;&gt;"OK","",I47-F47)</x:f>
      </x:c>
      <x:c r="K47" s="33" t="str">
        <x:f>IF(AND(M47="OK",OR(NOT(ISNUMBER(Listas!$B$10)),Listas!$B$10&lt;(-4),Listas!$B$10&gt;0)),"REVISAR GAP",IF(M47="", "",IF(M47="REVISAR","REVISAR DADOS",IF(M47="IGNORADO","PESO ZERO",IF(J47&lt;=Listas!$B$10,"GAP CRÍTICO",IF(J47&lt;0,"ABAIXO DO ALVO",IF(J47=0,"NO ALVO","ACIMA DO ALVO")))))))</x:f>
      </x:c>
      <x:c r="L47" s="31"/>
      <x:c r="M47" s="1" t="str">
        <x:f>IF(COUNTA(A47:I47)=0,"",IF(OR(B47="",COUNTIF(Colaboradores!$A$5:$A$104,B47)&lt;&gt;1,AND(C47&lt;&gt;"Competência",C47&lt;&gt;"Meta"),NOT(ISNUMBER(E47)),E47&lt;0),"REVISAR",IF(E47=0,"IGNORADO",IF(OR(COUNT(F47,I47)&lt;&gt;2,MIN(F47,I47)&lt;1,MAX(F47,I47)&gt;5),"REVISAR","OK"))))</x:f>
      </x:c>
      <x:c r="N47" s="112" t="n">
        <x:f>IF(M47="OK",E47*I47,0)</x:f>
        <x:v>0</x:v>
      </x:c>
      <x:c r="O47" s="112" t="n">
        <x:f>IF(M47="OK",E47,0)</x:f>
        <x:v>0</x:v>
      </x:c>
      <x:c r="P47" s="1"/>
      <x:c r="Q47" s="1"/>
      <x:c r="R47" s="1"/>
      <x:c r="S47" s="1"/>
      <x:c r="T47" s="1"/>
      <x:c r="U47" s="1"/>
      <x:c r="V47" s="1"/>
      <x:c r="W47" s="1"/>
    </x:row>
    <x:row r="48">
      <x:c r="A48" s="30"/>
      <x:c r="B48" s="30"/>
      <x:c r="C48" s="30"/>
      <x:c r="D48" s="30"/>
      <x:c r="E48" s="34"/>
      <x:c r="F48" s="34"/>
      <x:c r="G48" s="34"/>
      <x:c r="H48" s="34"/>
      <x:c r="I48" s="34"/>
      <x:c r="J48" s="35" t="str">
        <x:f>IF(M48&lt;&gt;"OK","",I48-F48)</x:f>
      </x:c>
      <x:c r="K48" s="33" t="str">
        <x:f>IF(AND(M48="OK",OR(NOT(ISNUMBER(Listas!$B$10)),Listas!$B$10&lt;(-4),Listas!$B$10&gt;0)),"REVISAR GAP",IF(M48="", "",IF(M48="REVISAR","REVISAR DADOS",IF(M48="IGNORADO","PESO ZERO",IF(J48&lt;=Listas!$B$10,"GAP CRÍTICO",IF(J48&lt;0,"ABAIXO DO ALVO",IF(J48=0,"NO ALVO","ACIMA DO ALVO")))))))</x:f>
      </x:c>
      <x:c r="L48" s="31"/>
      <x:c r="M48" s="1" t="str">
        <x:f>IF(COUNTA(A48:I48)=0,"",IF(OR(B48="",COUNTIF(Colaboradores!$A$5:$A$104,B48)&lt;&gt;1,AND(C48&lt;&gt;"Competência",C48&lt;&gt;"Meta"),NOT(ISNUMBER(E48)),E48&lt;0),"REVISAR",IF(E48=0,"IGNORADO",IF(OR(COUNT(F48,I48)&lt;&gt;2,MIN(F48,I48)&lt;1,MAX(F48,I48)&gt;5),"REVISAR","OK"))))</x:f>
      </x:c>
      <x:c r="N48" s="112" t="n">
        <x:f>IF(M48="OK",E48*I48,0)</x:f>
        <x:v>0</x:v>
      </x:c>
      <x:c r="O48" s="112" t="n">
        <x:f>IF(M48="OK",E48,0)</x:f>
        <x:v>0</x:v>
      </x:c>
      <x:c r="P48" s="1"/>
      <x:c r="Q48" s="1"/>
      <x:c r="R48" s="1"/>
      <x:c r="S48" s="1"/>
      <x:c r="T48" s="1"/>
      <x:c r="U48" s="1"/>
      <x:c r="V48" s="1"/>
      <x:c r="W48" s="1"/>
    </x:row>
    <x:row r="49">
      <x:c r="A49" s="30"/>
      <x:c r="B49" s="30"/>
      <x:c r="C49" s="30"/>
      <x:c r="D49" s="30"/>
      <x:c r="E49" s="34"/>
      <x:c r="F49" s="34"/>
      <x:c r="G49" s="34"/>
      <x:c r="H49" s="34"/>
      <x:c r="I49" s="34"/>
      <x:c r="J49" s="35" t="str">
        <x:f>IF(M49&lt;&gt;"OK","",I49-F49)</x:f>
      </x:c>
      <x:c r="K49" s="33" t="str">
        <x:f>IF(AND(M49="OK",OR(NOT(ISNUMBER(Listas!$B$10)),Listas!$B$10&lt;(-4),Listas!$B$10&gt;0)),"REVISAR GAP",IF(M49="", "",IF(M49="REVISAR","REVISAR DADOS",IF(M49="IGNORADO","PESO ZERO",IF(J49&lt;=Listas!$B$10,"GAP CRÍTICO",IF(J49&lt;0,"ABAIXO DO ALVO",IF(J49=0,"NO ALVO","ACIMA DO ALVO")))))))</x:f>
      </x:c>
      <x:c r="L49" s="31"/>
      <x:c r="M49" s="1" t="str">
        <x:f>IF(COUNTA(A49:I49)=0,"",IF(OR(B49="",COUNTIF(Colaboradores!$A$5:$A$104,B49)&lt;&gt;1,AND(C49&lt;&gt;"Competência",C49&lt;&gt;"Meta"),NOT(ISNUMBER(E49)),E49&lt;0),"REVISAR",IF(E49=0,"IGNORADO",IF(OR(COUNT(F49,I49)&lt;&gt;2,MIN(F49,I49)&lt;1,MAX(F49,I49)&gt;5),"REVISAR","OK"))))</x:f>
      </x:c>
      <x:c r="N49" s="112" t="n">
        <x:f>IF(M49="OK",E49*I49,0)</x:f>
        <x:v>0</x:v>
      </x:c>
      <x:c r="O49" s="112" t="n">
        <x:f>IF(M49="OK",E49,0)</x:f>
        <x:v>0</x:v>
      </x:c>
      <x:c r="P49" s="1"/>
      <x:c r="Q49" s="1"/>
      <x:c r="R49" s="1"/>
      <x:c r="S49" s="1"/>
      <x:c r="T49" s="1"/>
      <x:c r="U49" s="1"/>
      <x:c r="V49" s="1"/>
      <x:c r="W49" s="1"/>
    </x:row>
    <x:row r="50">
      <x:c r="A50" s="30"/>
      <x:c r="B50" s="30"/>
      <x:c r="C50" s="30"/>
      <x:c r="D50" s="30"/>
      <x:c r="E50" s="34"/>
      <x:c r="F50" s="34"/>
      <x:c r="G50" s="34"/>
      <x:c r="H50" s="34"/>
      <x:c r="I50" s="34"/>
      <x:c r="J50" s="35" t="str">
        <x:f>IF(M50&lt;&gt;"OK","",I50-F50)</x:f>
      </x:c>
      <x:c r="K50" s="33" t="str">
        <x:f>IF(AND(M50="OK",OR(NOT(ISNUMBER(Listas!$B$10)),Listas!$B$10&lt;(-4),Listas!$B$10&gt;0)),"REVISAR GAP",IF(M50="", "",IF(M50="REVISAR","REVISAR DADOS",IF(M50="IGNORADO","PESO ZERO",IF(J50&lt;=Listas!$B$10,"GAP CRÍTICO",IF(J50&lt;0,"ABAIXO DO ALVO",IF(J50=0,"NO ALVO","ACIMA DO ALVO")))))))</x:f>
      </x:c>
      <x:c r="L50" s="31"/>
      <x:c r="M50" s="1" t="str">
        <x:f>IF(COUNTA(A50:I50)=0,"",IF(OR(B50="",COUNTIF(Colaboradores!$A$5:$A$104,B50)&lt;&gt;1,AND(C50&lt;&gt;"Competência",C50&lt;&gt;"Meta"),NOT(ISNUMBER(E50)),E50&lt;0),"REVISAR",IF(E50=0,"IGNORADO",IF(OR(COUNT(F50,I50)&lt;&gt;2,MIN(F50,I50)&lt;1,MAX(F50,I50)&gt;5),"REVISAR","OK"))))</x:f>
      </x:c>
      <x:c r="N50" s="112" t="n">
        <x:f>IF(M50="OK",E50*I50,0)</x:f>
        <x:v>0</x:v>
      </x:c>
      <x:c r="O50" s="112" t="n">
        <x:f>IF(M50="OK",E50,0)</x:f>
        <x:v>0</x:v>
      </x:c>
      <x:c r="P50" s="1"/>
      <x:c r="Q50" s="1"/>
      <x:c r="R50" s="1"/>
      <x:c r="S50" s="1"/>
      <x:c r="T50" s="1"/>
      <x:c r="U50" s="1"/>
      <x:c r="V50" s="1"/>
      <x:c r="W50" s="1"/>
    </x:row>
    <x:row r="51">
      <x:c r="A51" s="30"/>
      <x:c r="B51" s="30"/>
      <x:c r="C51" s="30"/>
      <x:c r="D51" s="30"/>
      <x:c r="E51" s="34"/>
      <x:c r="F51" s="34"/>
      <x:c r="G51" s="34"/>
      <x:c r="H51" s="34"/>
      <x:c r="I51" s="34"/>
      <x:c r="J51" s="35" t="str">
        <x:f>IF(M51&lt;&gt;"OK","",I51-F51)</x:f>
      </x:c>
      <x:c r="K51" s="33" t="str">
        <x:f>IF(AND(M51="OK",OR(NOT(ISNUMBER(Listas!$B$10)),Listas!$B$10&lt;(-4),Listas!$B$10&gt;0)),"REVISAR GAP",IF(M51="", "",IF(M51="REVISAR","REVISAR DADOS",IF(M51="IGNORADO","PESO ZERO",IF(J51&lt;=Listas!$B$10,"GAP CRÍTICO",IF(J51&lt;0,"ABAIXO DO ALVO",IF(J51=0,"NO ALVO","ACIMA DO ALVO")))))))</x:f>
      </x:c>
      <x:c r="L51" s="31"/>
      <x:c r="M51" s="1" t="str">
        <x:f>IF(COUNTA(A51:I51)=0,"",IF(OR(B51="",COUNTIF(Colaboradores!$A$5:$A$104,B51)&lt;&gt;1,AND(C51&lt;&gt;"Competência",C51&lt;&gt;"Meta"),NOT(ISNUMBER(E51)),E51&lt;0),"REVISAR",IF(E51=0,"IGNORADO",IF(OR(COUNT(F51,I51)&lt;&gt;2,MIN(F51,I51)&lt;1,MAX(F51,I51)&gt;5),"REVISAR","OK"))))</x:f>
      </x:c>
      <x:c r="N51" s="112" t="n">
        <x:f>IF(M51="OK",E51*I51,0)</x:f>
        <x:v>0</x:v>
      </x:c>
      <x:c r="O51" s="112" t="n">
        <x:f>IF(M51="OK",E51,0)</x:f>
        <x:v>0</x:v>
      </x:c>
      <x:c r="P51" s="1"/>
      <x:c r="Q51" s="1"/>
      <x:c r="R51" s="1"/>
      <x:c r="S51" s="1"/>
      <x:c r="T51" s="1"/>
      <x:c r="U51" s="1"/>
      <x:c r="V51" s="1"/>
      <x:c r="W51" s="1"/>
    </x:row>
    <x:row r="52">
      <x:c r="A52" s="30"/>
      <x:c r="B52" s="30"/>
      <x:c r="C52" s="30"/>
      <x:c r="D52" s="30"/>
      <x:c r="E52" s="34"/>
      <x:c r="F52" s="34"/>
      <x:c r="G52" s="34"/>
      <x:c r="H52" s="34"/>
      <x:c r="I52" s="34"/>
      <x:c r="J52" s="35" t="str">
        <x:f>IF(M52&lt;&gt;"OK","",I52-F52)</x:f>
      </x:c>
      <x:c r="K52" s="33" t="str">
        <x:f>IF(AND(M52="OK",OR(NOT(ISNUMBER(Listas!$B$10)),Listas!$B$10&lt;(-4),Listas!$B$10&gt;0)),"REVISAR GAP",IF(M52="", "",IF(M52="REVISAR","REVISAR DADOS",IF(M52="IGNORADO","PESO ZERO",IF(J52&lt;=Listas!$B$10,"GAP CRÍTICO",IF(J52&lt;0,"ABAIXO DO ALVO",IF(J52=0,"NO ALVO","ACIMA DO ALVO")))))))</x:f>
      </x:c>
      <x:c r="L52" s="31"/>
      <x:c r="M52" s="1" t="str">
        <x:f>IF(COUNTA(A52:I52)=0,"",IF(OR(B52="",COUNTIF(Colaboradores!$A$5:$A$104,B52)&lt;&gt;1,AND(C52&lt;&gt;"Competência",C52&lt;&gt;"Meta"),NOT(ISNUMBER(E52)),E52&lt;0),"REVISAR",IF(E52=0,"IGNORADO",IF(OR(COUNT(F52,I52)&lt;&gt;2,MIN(F52,I52)&lt;1,MAX(F52,I52)&gt;5),"REVISAR","OK"))))</x:f>
      </x:c>
      <x:c r="N52" s="112" t="n">
        <x:f>IF(M52="OK",E52*I52,0)</x:f>
        <x:v>0</x:v>
      </x:c>
      <x:c r="O52" s="112" t="n">
        <x:f>IF(M52="OK",E52,0)</x:f>
        <x:v>0</x:v>
      </x:c>
      <x:c r="P52" s="1"/>
      <x:c r="Q52" s="1"/>
      <x:c r="R52" s="1"/>
      <x:c r="S52" s="1"/>
      <x:c r="T52" s="1"/>
      <x:c r="U52" s="1"/>
      <x:c r="V52" s="1"/>
      <x:c r="W52" s="1"/>
    </x:row>
    <x:row r="53">
      <x:c r="A53" s="30"/>
      <x:c r="B53" s="30"/>
      <x:c r="C53" s="30"/>
      <x:c r="D53" s="30"/>
      <x:c r="E53" s="34"/>
      <x:c r="F53" s="34"/>
      <x:c r="G53" s="34"/>
      <x:c r="H53" s="34"/>
      <x:c r="I53" s="34"/>
      <x:c r="J53" s="35" t="str">
        <x:f>IF(M53&lt;&gt;"OK","",I53-F53)</x:f>
      </x:c>
      <x:c r="K53" s="33" t="str">
        <x:f>IF(AND(M53="OK",OR(NOT(ISNUMBER(Listas!$B$10)),Listas!$B$10&lt;(-4),Listas!$B$10&gt;0)),"REVISAR GAP",IF(M53="", "",IF(M53="REVISAR","REVISAR DADOS",IF(M53="IGNORADO","PESO ZERO",IF(J53&lt;=Listas!$B$10,"GAP CRÍTICO",IF(J53&lt;0,"ABAIXO DO ALVO",IF(J53=0,"NO ALVO","ACIMA DO ALVO")))))))</x:f>
      </x:c>
      <x:c r="L53" s="31"/>
      <x:c r="M53" s="1" t="str">
        <x:f>IF(COUNTA(A53:I53)=0,"",IF(OR(B53="",COUNTIF(Colaboradores!$A$5:$A$104,B53)&lt;&gt;1,AND(C53&lt;&gt;"Competência",C53&lt;&gt;"Meta"),NOT(ISNUMBER(E53)),E53&lt;0),"REVISAR",IF(E53=0,"IGNORADO",IF(OR(COUNT(F53,I53)&lt;&gt;2,MIN(F53,I53)&lt;1,MAX(F53,I53)&gt;5),"REVISAR","OK"))))</x:f>
      </x:c>
      <x:c r="N53" s="112" t="n">
        <x:f>IF(M53="OK",E53*I53,0)</x:f>
        <x:v>0</x:v>
      </x:c>
      <x:c r="O53" s="112" t="n">
        <x:f>IF(M53="OK",E53,0)</x:f>
        <x:v>0</x:v>
      </x:c>
      <x:c r="P53" s="1"/>
      <x:c r="Q53" s="1"/>
      <x:c r="R53" s="1"/>
      <x:c r="S53" s="1"/>
      <x:c r="T53" s="1"/>
      <x:c r="U53" s="1"/>
      <x:c r="V53" s="1"/>
      <x:c r="W53" s="1"/>
    </x:row>
    <x:row r="54">
      <x:c r="A54" s="30"/>
      <x:c r="B54" s="30"/>
      <x:c r="C54" s="30"/>
      <x:c r="D54" s="30"/>
      <x:c r="E54" s="34"/>
      <x:c r="F54" s="34"/>
      <x:c r="G54" s="34"/>
      <x:c r="H54" s="34"/>
      <x:c r="I54" s="34"/>
      <x:c r="J54" s="35" t="str">
        <x:f>IF(M54&lt;&gt;"OK","",I54-F54)</x:f>
      </x:c>
      <x:c r="K54" s="33" t="str">
        <x:f>IF(AND(M54="OK",OR(NOT(ISNUMBER(Listas!$B$10)),Listas!$B$10&lt;(-4),Listas!$B$10&gt;0)),"REVISAR GAP",IF(M54="", "",IF(M54="REVISAR","REVISAR DADOS",IF(M54="IGNORADO","PESO ZERO",IF(J54&lt;=Listas!$B$10,"GAP CRÍTICO",IF(J54&lt;0,"ABAIXO DO ALVO",IF(J54=0,"NO ALVO","ACIMA DO ALVO")))))))</x:f>
      </x:c>
      <x:c r="L54" s="31"/>
      <x:c r="M54" s="1" t="str">
        <x:f>IF(COUNTA(A54:I54)=0,"",IF(OR(B54="",COUNTIF(Colaboradores!$A$5:$A$104,B54)&lt;&gt;1,AND(C54&lt;&gt;"Competência",C54&lt;&gt;"Meta"),NOT(ISNUMBER(E54)),E54&lt;0),"REVISAR",IF(E54=0,"IGNORADO",IF(OR(COUNT(F54,I54)&lt;&gt;2,MIN(F54,I54)&lt;1,MAX(F54,I54)&gt;5),"REVISAR","OK"))))</x:f>
      </x:c>
      <x:c r="N54" s="112" t="n">
        <x:f>IF(M54="OK",E54*I54,0)</x:f>
        <x:v>0</x:v>
      </x:c>
      <x:c r="O54" s="112" t="n">
        <x:f>IF(M54="OK",E54,0)</x:f>
        <x:v>0</x:v>
      </x:c>
      <x:c r="P54" s="1"/>
      <x:c r="Q54" s="1"/>
      <x:c r="R54" s="1"/>
      <x:c r="S54" s="1"/>
      <x:c r="T54" s="1"/>
      <x:c r="U54" s="1"/>
      <x:c r="V54" s="1"/>
      <x:c r="W54" s="1"/>
    </x:row>
    <x:row r="55">
      <x:c r="A55" s="30"/>
      <x:c r="B55" s="30"/>
      <x:c r="C55" s="30"/>
      <x:c r="D55" s="30"/>
      <x:c r="E55" s="34"/>
      <x:c r="F55" s="34"/>
      <x:c r="G55" s="34"/>
      <x:c r="H55" s="34"/>
      <x:c r="I55" s="34"/>
      <x:c r="J55" s="35" t="str">
        <x:f>IF(M55&lt;&gt;"OK","",I55-F55)</x:f>
      </x:c>
      <x:c r="K55" s="33" t="str">
        <x:f>IF(AND(M55="OK",OR(NOT(ISNUMBER(Listas!$B$10)),Listas!$B$10&lt;(-4),Listas!$B$10&gt;0)),"REVISAR GAP",IF(M55="", "",IF(M55="REVISAR","REVISAR DADOS",IF(M55="IGNORADO","PESO ZERO",IF(J55&lt;=Listas!$B$10,"GAP CRÍTICO",IF(J55&lt;0,"ABAIXO DO ALVO",IF(J55=0,"NO ALVO","ACIMA DO ALVO")))))))</x:f>
      </x:c>
      <x:c r="L55" s="31"/>
      <x:c r="M55" s="1" t="str">
        <x:f>IF(COUNTA(A55:I55)=0,"",IF(OR(B55="",COUNTIF(Colaboradores!$A$5:$A$104,B55)&lt;&gt;1,AND(C55&lt;&gt;"Competência",C55&lt;&gt;"Meta"),NOT(ISNUMBER(E55)),E55&lt;0),"REVISAR",IF(E55=0,"IGNORADO",IF(OR(COUNT(F55,I55)&lt;&gt;2,MIN(F55,I55)&lt;1,MAX(F55,I55)&gt;5),"REVISAR","OK"))))</x:f>
      </x:c>
      <x:c r="N55" s="112" t="n">
        <x:f>IF(M55="OK",E55*I55,0)</x:f>
        <x:v>0</x:v>
      </x:c>
      <x:c r="O55" s="112" t="n">
        <x:f>IF(M55="OK",E55,0)</x:f>
        <x:v>0</x:v>
      </x:c>
      <x:c r="P55" s="1"/>
      <x:c r="Q55" s="1"/>
      <x:c r="R55" s="1"/>
      <x:c r="S55" s="1"/>
      <x:c r="T55" s="1"/>
      <x:c r="U55" s="1"/>
      <x:c r="V55" s="1"/>
      <x:c r="W55" s="1"/>
    </x:row>
    <x:row r="56">
      <x:c r="A56" s="30"/>
      <x:c r="B56" s="30"/>
      <x:c r="C56" s="30"/>
      <x:c r="D56" s="30"/>
      <x:c r="E56" s="34"/>
      <x:c r="F56" s="34"/>
      <x:c r="G56" s="34"/>
      <x:c r="H56" s="34"/>
      <x:c r="I56" s="34"/>
      <x:c r="J56" s="35" t="str">
        <x:f>IF(M56&lt;&gt;"OK","",I56-F56)</x:f>
      </x:c>
      <x:c r="K56" s="33" t="str">
        <x:f>IF(AND(M56="OK",OR(NOT(ISNUMBER(Listas!$B$10)),Listas!$B$10&lt;(-4),Listas!$B$10&gt;0)),"REVISAR GAP",IF(M56="", "",IF(M56="REVISAR","REVISAR DADOS",IF(M56="IGNORADO","PESO ZERO",IF(J56&lt;=Listas!$B$10,"GAP CRÍTICO",IF(J56&lt;0,"ABAIXO DO ALVO",IF(J56=0,"NO ALVO","ACIMA DO ALVO")))))))</x:f>
      </x:c>
      <x:c r="L56" s="31"/>
      <x:c r="M56" s="1" t="str">
        <x:f>IF(COUNTA(A56:I56)=0,"",IF(OR(B56="",COUNTIF(Colaboradores!$A$5:$A$104,B56)&lt;&gt;1,AND(C56&lt;&gt;"Competência",C56&lt;&gt;"Meta"),NOT(ISNUMBER(E56)),E56&lt;0),"REVISAR",IF(E56=0,"IGNORADO",IF(OR(COUNT(F56,I56)&lt;&gt;2,MIN(F56,I56)&lt;1,MAX(F56,I56)&gt;5),"REVISAR","OK"))))</x:f>
      </x:c>
      <x:c r="N56" s="112" t="n">
        <x:f>IF(M56="OK",E56*I56,0)</x:f>
        <x:v>0</x:v>
      </x:c>
      <x:c r="O56" s="112" t="n">
        <x:f>IF(M56="OK",E56,0)</x:f>
        <x:v>0</x:v>
      </x:c>
      <x:c r="P56" s="1"/>
      <x:c r="Q56" s="1"/>
      <x:c r="R56" s="1"/>
      <x:c r="S56" s="1"/>
      <x:c r="T56" s="1"/>
      <x:c r="U56" s="1"/>
      <x:c r="V56" s="1"/>
      <x:c r="W56" s="1"/>
    </x:row>
    <x:row r="57">
      <x:c r="A57" s="30"/>
      <x:c r="B57" s="30"/>
      <x:c r="C57" s="30"/>
      <x:c r="D57" s="30"/>
      <x:c r="E57" s="34"/>
      <x:c r="F57" s="34"/>
      <x:c r="G57" s="34"/>
      <x:c r="H57" s="34"/>
      <x:c r="I57" s="34"/>
      <x:c r="J57" s="35" t="str">
        <x:f>IF(M57&lt;&gt;"OK","",I57-F57)</x:f>
      </x:c>
      <x:c r="K57" s="33" t="str">
        <x:f>IF(AND(M57="OK",OR(NOT(ISNUMBER(Listas!$B$10)),Listas!$B$10&lt;(-4),Listas!$B$10&gt;0)),"REVISAR GAP",IF(M57="", "",IF(M57="REVISAR","REVISAR DADOS",IF(M57="IGNORADO","PESO ZERO",IF(J57&lt;=Listas!$B$10,"GAP CRÍTICO",IF(J57&lt;0,"ABAIXO DO ALVO",IF(J57=0,"NO ALVO","ACIMA DO ALVO")))))))</x:f>
      </x:c>
      <x:c r="L57" s="31"/>
      <x:c r="M57" s="1" t="str">
        <x:f>IF(COUNTA(A57:I57)=0,"",IF(OR(B57="",COUNTIF(Colaboradores!$A$5:$A$104,B57)&lt;&gt;1,AND(C57&lt;&gt;"Competência",C57&lt;&gt;"Meta"),NOT(ISNUMBER(E57)),E57&lt;0),"REVISAR",IF(E57=0,"IGNORADO",IF(OR(COUNT(F57,I57)&lt;&gt;2,MIN(F57,I57)&lt;1,MAX(F57,I57)&gt;5),"REVISAR","OK"))))</x:f>
      </x:c>
      <x:c r="N57" s="112" t="n">
        <x:f>IF(M57="OK",E57*I57,0)</x:f>
        <x:v>0</x:v>
      </x:c>
      <x:c r="O57" s="112" t="n">
        <x:f>IF(M57="OK",E57,0)</x:f>
        <x:v>0</x:v>
      </x:c>
      <x:c r="P57" s="1"/>
      <x:c r="Q57" s="1"/>
      <x:c r="R57" s="1"/>
      <x:c r="S57" s="1"/>
      <x:c r="T57" s="1"/>
      <x:c r="U57" s="1"/>
      <x:c r="V57" s="1"/>
      <x:c r="W57" s="1"/>
    </x:row>
    <x:row r="58">
      <x:c r="A58" s="30"/>
      <x:c r="B58" s="30"/>
      <x:c r="C58" s="30"/>
      <x:c r="D58" s="30"/>
      <x:c r="E58" s="34"/>
      <x:c r="F58" s="34"/>
      <x:c r="G58" s="34"/>
      <x:c r="H58" s="34"/>
      <x:c r="I58" s="34"/>
      <x:c r="J58" s="35" t="str">
        <x:f>IF(M58&lt;&gt;"OK","",I58-F58)</x:f>
      </x:c>
      <x:c r="K58" s="33" t="str">
        <x:f>IF(AND(M58="OK",OR(NOT(ISNUMBER(Listas!$B$10)),Listas!$B$10&lt;(-4),Listas!$B$10&gt;0)),"REVISAR GAP",IF(M58="", "",IF(M58="REVISAR","REVISAR DADOS",IF(M58="IGNORADO","PESO ZERO",IF(J58&lt;=Listas!$B$10,"GAP CRÍTICO",IF(J58&lt;0,"ABAIXO DO ALVO",IF(J58=0,"NO ALVO","ACIMA DO ALVO")))))))</x:f>
      </x:c>
      <x:c r="L58" s="31"/>
      <x:c r="M58" s="1" t="str">
        <x:f>IF(COUNTA(A58:I58)=0,"",IF(OR(B58="",COUNTIF(Colaboradores!$A$5:$A$104,B58)&lt;&gt;1,AND(C58&lt;&gt;"Competência",C58&lt;&gt;"Meta"),NOT(ISNUMBER(E58)),E58&lt;0),"REVISAR",IF(E58=0,"IGNORADO",IF(OR(COUNT(F58,I58)&lt;&gt;2,MIN(F58,I58)&lt;1,MAX(F58,I58)&gt;5),"REVISAR","OK"))))</x:f>
      </x:c>
      <x:c r="N58" s="112" t="n">
        <x:f>IF(M58="OK",E58*I58,0)</x:f>
        <x:v>0</x:v>
      </x:c>
      <x:c r="O58" s="112" t="n">
        <x:f>IF(M58="OK",E58,0)</x:f>
        <x:v>0</x:v>
      </x:c>
      <x:c r="P58" s="1"/>
      <x:c r="Q58" s="1"/>
      <x:c r="R58" s="1"/>
      <x:c r="S58" s="1"/>
      <x:c r="T58" s="1"/>
      <x:c r="U58" s="1"/>
      <x:c r="V58" s="1"/>
      <x:c r="W58" s="1"/>
    </x:row>
    <x:row r="59">
      <x:c r="A59" s="30"/>
      <x:c r="B59" s="30"/>
      <x:c r="C59" s="30"/>
      <x:c r="D59" s="30"/>
      <x:c r="E59" s="34"/>
      <x:c r="F59" s="34"/>
      <x:c r="G59" s="34"/>
      <x:c r="H59" s="34"/>
      <x:c r="I59" s="34"/>
      <x:c r="J59" s="35" t="str">
        <x:f>IF(M59&lt;&gt;"OK","",I59-F59)</x:f>
      </x:c>
      <x:c r="K59" s="33" t="str">
        <x:f>IF(AND(M59="OK",OR(NOT(ISNUMBER(Listas!$B$10)),Listas!$B$10&lt;(-4),Listas!$B$10&gt;0)),"REVISAR GAP",IF(M59="", "",IF(M59="REVISAR","REVISAR DADOS",IF(M59="IGNORADO","PESO ZERO",IF(J59&lt;=Listas!$B$10,"GAP CRÍTICO",IF(J59&lt;0,"ABAIXO DO ALVO",IF(J59=0,"NO ALVO","ACIMA DO ALVO")))))))</x:f>
      </x:c>
      <x:c r="L59" s="31"/>
      <x:c r="M59" s="1" t="str">
        <x:f>IF(COUNTA(A59:I59)=0,"",IF(OR(B59="",COUNTIF(Colaboradores!$A$5:$A$104,B59)&lt;&gt;1,AND(C59&lt;&gt;"Competência",C59&lt;&gt;"Meta"),NOT(ISNUMBER(E59)),E59&lt;0),"REVISAR",IF(E59=0,"IGNORADO",IF(OR(COUNT(F59,I59)&lt;&gt;2,MIN(F59,I59)&lt;1,MAX(F59,I59)&gt;5),"REVISAR","OK"))))</x:f>
      </x:c>
      <x:c r="N59" s="112" t="n">
        <x:f>IF(M59="OK",E59*I59,0)</x:f>
        <x:v>0</x:v>
      </x:c>
      <x:c r="O59" s="112" t="n">
        <x:f>IF(M59="OK",E59,0)</x:f>
        <x:v>0</x:v>
      </x:c>
      <x:c r="P59" s="1"/>
      <x:c r="Q59" s="1"/>
      <x:c r="R59" s="1"/>
      <x:c r="S59" s="1"/>
      <x:c r="T59" s="1"/>
      <x:c r="U59" s="1"/>
      <x:c r="V59" s="1"/>
      <x:c r="W59" s="1"/>
    </x:row>
    <x:row r="60">
      <x:c r="A60" s="30"/>
      <x:c r="B60" s="30"/>
      <x:c r="C60" s="30"/>
      <x:c r="D60" s="30"/>
      <x:c r="E60" s="34"/>
      <x:c r="F60" s="34"/>
      <x:c r="G60" s="34"/>
      <x:c r="H60" s="34"/>
      <x:c r="I60" s="34"/>
      <x:c r="J60" s="35" t="str">
        <x:f>IF(M60&lt;&gt;"OK","",I60-F60)</x:f>
      </x:c>
      <x:c r="K60" s="33" t="str">
        <x:f>IF(AND(M60="OK",OR(NOT(ISNUMBER(Listas!$B$10)),Listas!$B$10&lt;(-4),Listas!$B$10&gt;0)),"REVISAR GAP",IF(M60="", "",IF(M60="REVISAR","REVISAR DADOS",IF(M60="IGNORADO","PESO ZERO",IF(J60&lt;=Listas!$B$10,"GAP CRÍTICO",IF(J60&lt;0,"ABAIXO DO ALVO",IF(J60=0,"NO ALVO","ACIMA DO ALVO")))))))</x:f>
      </x:c>
      <x:c r="L60" s="31"/>
      <x:c r="M60" s="1" t="str">
        <x:f>IF(COUNTA(A60:I60)=0,"",IF(OR(B60="",COUNTIF(Colaboradores!$A$5:$A$104,B60)&lt;&gt;1,AND(C60&lt;&gt;"Competência",C60&lt;&gt;"Meta"),NOT(ISNUMBER(E60)),E60&lt;0),"REVISAR",IF(E60=0,"IGNORADO",IF(OR(COUNT(F60,I60)&lt;&gt;2,MIN(F60,I60)&lt;1,MAX(F60,I60)&gt;5),"REVISAR","OK"))))</x:f>
      </x:c>
      <x:c r="N60" s="112" t="n">
        <x:f>IF(M60="OK",E60*I60,0)</x:f>
        <x:v>0</x:v>
      </x:c>
      <x:c r="O60" s="112" t="n">
        <x:f>IF(M60="OK",E60,0)</x:f>
        <x:v>0</x:v>
      </x:c>
      <x:c r="P60" s="1"/>
      <x:c r="Q60" s="1"/>
      <x:c r="R60" s="1"/>
      <x:c r="S60" s="1"/>
      <x:c r="T60" s="1"/>
      <x:c r="U60" s="1"/>
      <x:c r="V60" s="1"/>
      <x:c r="W60" s="1"/>
    </x:row>
    <x:row r="61">
      <x:c r="A61" s="30"/>
      <x:c r="B61" s="30"/>
      <x:c r="C61" s="30"/>
      <x:c r="D61" s="30"/>
      <x:c r="E61" s="34"/>
      <x:c r="F61" s="34"/>
      <x:c r="G61" s="34"/>
      <x:c r="H61" s="34"/>
      <x:c r="I61" s="34"/>
      <x:c r="J61" s="35" t="str">
        <x:f>IF(M61&lt;&gt;"OK","",I61-F61)</x:f>
      </x:c>
      <x:c r="K61" s="33" t="str">
        <x:f>IF(AND(M61="OK",OR(NOT(ISNUMBER(Listas!$B$10)),Listas!$B$10&lt;(-4),Listas!$B$10&gt;0)),"REVISAR GAP",IF(M61="", "",IF(M61="REVISAR","REVISAR DADOS",IF(M61="IGNORADO","PESO ZERO",IF(J61&lt;=Listas!$B$10,"GAP CRÍTICO",IF(J61&lt;0,"ABAIXO DO ALVO",IF(J61=0,"NO ALVO","ACIMA DO ALVO")))))))</x:f>
      </x:c>
      <x:c r="L61" s="31"/>
      <x:c r="M61" s="1" t="str">
        <x:f>IF(COUNTA(A61:I61)=0,"",IF(OR(B61="",COUNTIF(Colaboradores!$A$5:$A$104,B61)&lt;&gt;1,AND(C61&lt;&gt;"Competência",C61&lt;&gt;"Meta"),NOT(ISNUMBER(E61)),E61&lt;0),"REVISAR",IF(E61=0,"IGNORADO",IF(OR(COUNT(F61,I61)&lt;&gt;2,MIN(F61,I61)&lt;1,MAX(F61,I61)&gt;5),"REVISAR","OK"))))</x:f>
      </x:c>
      <x:c r="N61" s="112" t="n">
        <x:f>IF(M61="OK",E61*I61,0)</x:f>
        <x:v>0</x:v>
      </x:c>
      <x:c r="O61" s="112" t="n">
        <x:f>IF(M61="OK",E61,0)</x:f>
        <x:v>0</x:v>
      </x:c>
      <x:c r="P61" s="1"/>
      <x:c r="Q61" s="1"/>
      <x:c r="R61" s="1"/>
      <x:c r="S61" s="1"/>
      <x:c r="T61" s="1"/>
      <x:c r="U61" s="1"/>
      <x:c r="V61" s="1"/>
      <x:c r="W61" s="1"/>
    </x:row>
    <x:row r="62">
      <x:c r="A62" s="30"/>
      <x:c r="B62" s="30"/>
      <x:c r="C62" s="30"/>
      <x:c r="D62" s="30"/>
      <x:c r="E62" s="34"/>
      <x:c r="F62" s="34"/>
      <x:c r="G62" s="34"/>
      <x:c r="H62" s="34"/>
      <x:c r="I62" s="34"/>
      <x:c r="J62" s="35" t="str">
        <x:f>IF(M62&lt;&gt;"OK","",I62-F62)</x:f>
      </x:c>
      <x:c r="K62" s="33" t="str">
        <x:f>IF(AND(M62="OK",OR(NOT(ISNUMBER(Listas!$B$10)),Listas!$B$10&lt;(-4),Listas!$B$10&gt;0)),"REVISAR GAP",IF(M62="", "",IF(M62="REVISAR","REVISAR DADOS",IF(M62="IGNORADO","PESO ZERO",IF(J62&lt;=Listas!$B$10,"GAP CRÍTICO",IF(J62&lt;0,"ABAIXO DO ALVO",IF(J62=0,"NO ALVO","ACIMA DO ALVO")))))))</x:f>
      </x:c>
      <x:c r="L62" s="31"/>
      <x:c r="M62" s="1" t="str">
        <x:f>IF(COUNTA(A62:I62)=0,"",IF(OR(B62="",COUNTIF(Colaboradores!$A$5:$A$104,B62)&lt;&gt;1,AND(C62&lt;&gt;"Competência",C62&lt;&gt;"Meta"),NOT(ISNUMBER(E62)),E62&lt;0),"REVISAR",IF(E62=0,"IGNORADO",IF(OR(COUNT(F62,I62)&lt;&gt;2,MIN(F62,I62)&lt;1,MAX(F62,I62)&gt;5),"REVISAR","OK"))))</x:f>
      </x:c>
      <x:c r="N62" s="112" t="n">
        <x:f>IF(M62="OK",E62*I62,0)</x:f>
        <x:v>0</x:v>
      </x:c>
      <x:c r="O62" s="112" t="n">
        <x:f>IF(M62="OK",E62,0)</x:f>
        <x:v>0</x:v>
      </x:c>
      <x:c r="P62" s="1"/>
      <x:c r="Q62" s="1"/>
      <x:c r="R62" s="1"/>
      <x:c r="S62" s="1"/>
      <x:c r="T62" s="1"/>
      <x:c r="U62" s="1"/>
      <x:c r="V62" s="1"/>
      <x:c r="W62" s="1"/>
    </x:row>
    <x:row r="63">
      <x:c r="A63" s="30"/>
      <x:c r="B63" s="30"/>
      <x:c r="C63" s="30"/>
      <x:c r="D63" s="30"/>
      <x:c r="E63" s="34"/>
      <x:c r="F63" s="34"/>
      <x:c r="G63" s="34"/>
      <x:c r="H63" s="34"/>
      <x:c r="I63" s="34"/>
      <x:c r="J63" s="35" t="str">
        <x:f>IF(M63&lt;&gt;"OK","",I63-F63)</x:f>
      </x:c>
      <x:c r="K63" s="33" t="str">
        <x:f>IF(AND(M63="OK",OR(NOT(ISNUMBER(Listas!$B$10)),Listas!$B$10&lt;(-4),Listas!$B$10&gt;0)),"REVISAR GAP",IF(M63="", "",IF(M63="REVISAR","REVISAR DADOS",IF(M63="IGNORADO","PESO ZERO",IF(J63&lt;=Listas!$B$10,"GAP CRÍTICO",IF(J63&lt;0,"ABAIXO DO ALVO",IF(J63=0,"NO ALVO","ACIMA DO ALVO")))))))</x:f>
      </x:c>
      <x:c r="L63" s="31"/>
      <x:c r="M63" s="1" t="str">
        <x:f>IF(COUNTA(A63:I63)=0,"",IF(OR(B63="",COUNTIF(Colaboradores!$A$5:$A$104,B63)&lt;&gt;1,AND(C63&lt;&gt;"Competência",C63&lt;&gt;"Meta"),NOT(ISNUMBER(E63)),E63&lt;0),"REVISAR",IF(E63=0,"IGNORADO",IF(OR(COUNT(F63,I63)&lt;&gt;2,MIN(F63,I63)&lt;1,MAX(F63,I63)&gt;5),"REVISAR","OK"))))</x:f>
      </x:c>
      <x:c r="N63" s="112" t="n">
        <x:f>IF(M63="OK",E63*I63,0)</x:f>
        <x:v>0</x:v>
      </x:c>
      <x:c r="O63" s="112" t="n">
        <x:f>IF(M63="OK",E63,0)</x:f>
        <x:v>0</x:v>
      </x:c>
      <x:c r="P63" s="1"/>
      <x:c r="Q63" s="1"/>
      <x:c r="R63" s="1"/>
      <x:c r="S63" s="1"/>
      <x:c r="T63" s="1"/>
      <x:c r="U63" s="1"/>
      <x:c r="V63" s="1"/>
      <x:c r="W63" s="1"/>
    </x:row>
    <x:row r="64">
      <x:c r="A64" s="30"/>
      <x:c r="B64" s="30"/>
      <x:c r="C64" s="30"/>
      <x:c r="D64" s="30"/>
      <x:c r="E64" s="34"/>
      <x:c r="F64" s="34"/>
      <x:c r="G64" s="34"/>
      <x:c r="H64" s="34"/>
      <x:c r="I64" s="34"/>
      <x:c r="J64" s="35" t="str">
        <x:f>IF(M64&lt;&gt;"OK","",I64-F64)</x:f>
      </x:c>
      <x:c r="K64" s="33" t="str">
        <x:f>IF(AND(M64="OK",OR(NOT(ISNUMBER(Listas!$B$10)),Listas!$B$10&lt;(-4),Listas!$B$10&gt;0)),"REVISAR GAP",IF(M64="", "",IF(M64="REVISAR","REVISAR DADOS",IF(M64="IGNORADO","PESO ZERO",IF(J64&lt;=Listas!$B$10,"GAP CRÍTICO",IF(J64&lt;0,"ABAIXO DO ALVO",IF(J64=0,"NO ALVO","ACIMA DO ALVO")))))))</x:f>
      </x:c>
      <x:c r="L64" s="31"/>
      <x:c r="M64" s="1" t="str">
        <x:f>IF(COUNTA(A64:I64)=0,"",IF(OR(B64="",COUNTIF(Colaboradores!$A$5:$A$104,B64)&lt;&gt;1,AND(C64&lt;&gt;"Competência",C64&lt;&gt;"Meta"),NOT(ISNUMBER(E64)),E64&lt;0),"REVISAR",IF(E64=0,"IGNORADO",IF(OR(COUNT(F64,I64)&lt;&gt;2,MIN(F64,I64)&lt;1,MAX(F64,I64)&gt;5),"REVISAR","OK"))))</x:f>
      </x:c>
      <x:c r="N64" s="112" t="n">
        <x:f>IF(M64="OK",E64*I64,0)</x:f>
        <x:v>0</x:v>
      </x:c>
      <x:c r="O64" s="112" t="n">
        <x:f>IF(M64="OK",E64,0)</x:f>
        <x:v>0</x:v>
      </x:c>
      <x:c r="P64" s="1"/>
      <x:c r="Q64" s="1"/>
      <x:c r="R64" s="1"/>
      <x:c r="S64" s="1"/>
      <x:c r="T64" s="1"/>
      <x:c r="U64" s="1"/>
      <x:c r="V64" s="1"/>
      <x:c r="W64" s="1"/>
    </x:row>
    <x:row r="65">
      <x:c r="A65" s="30"/>
      <x:c r="B65" s="30"/>
      <x:c r="C65" s="30"/>
      <x:c r="D65" s="30"/>
      <x:c r="E65" s="34"/>
      <x:c r="F65" s="34"/>
      <x:c r="G65" s="34"/>
      <x:c r="H65" s="34"/>
      <x:c r="I65" s="34"/>
      <x:c r="J65" s="35" t="str">
        <x:f>IF(M65&lt;&gt;"OK","",I65-F65)</x:f>
      </x:c>
      <x:c r="K65" s="33" t="str">
        <x:f>IF(AND(M65="OK",OR(NOT(ISNUMBER(Listas!$B$10)),Listas!$B$10&lt;(-4),Listas!$B$10&gt;0)),"REVISAR GAP",IF(M65="", "",IF(M65="REVISAR","REVISAR DADOS",IF(M65="IGNORADO","PESO ZERO",IF(J65&lt;=Listas!$B$10,"GAP CRÍTICO",IF(J65&lt;0,"ABAIXO DO ALVO",IF(J65=0,"NO ALVO","ACIMA DO ALVO")))))))</x:f>
      </x:c>
      <x:c r="L65" s="31"/>
      <x:c r="M65" s="1" t="str">
        <x:f>IF(COUNTA(A65:I65)=0,"",IF(OR(B65="",COUNTIF(Colaboradores!$A$5:$A$104,B65)&lt;&gt;1,AND(C65&lt;&gt;"Competência",C65&lt;&gt;"Meta"),NOT(ISNUMBER(E65)),E65&lt;0),"REVISAR",IF(E65=0,"IGNORADO",IF(OR(COUNT(F65,I65)&lt;&gt;2,MIN(F65,I65)&lt;1,MAX(F65,I65)&gt;5),"REVISAR","OK"))))</x:f>
      </x:c>
      <x:c r="N65" s="112" t="n">
        <x:f>IF(M65="OK",E65*I65,0)</x:f>
        <x:v>0</x:v>
      </x:c>
      <x:c r="O65" s="112" t="n">
        <x:f>IF(M65="OK",E65,0)</x:f>
        <x:v>0</x:v>
      </x:c>
      <x:c r="P65" s="1"/>
      <x:c r="Q65" s="1"/>
      <x:c r="R65" s="1"/>
      <x:c r="S65" s="1"/>
      <x:c r="T65" s="1"/>
      <x:c r="U65" s="1"/>
      <x:c r="V65" s="1"/>
      <x:c r="W65" s="1"/>
    </x:row>
    <x:row r="66">
      <x:c r="A66" s="30"/>
      <x:c r="B66" s="30"/>
      <x:c r="C66" s="30"/>
      <x:c r="D66" s="30"/>
      <x:c r="E66" s="34"/>
      <x:c r="F66" s="34"/>
      <x:c r="G66" s="34"/>
      <x:c r="H66" s="34"/>
      <x:c r="I66" s="34"/>
      <x:c r="J66" s="35" t="str">
        <x:f>IF(M66&lt;&gt;"OK","",I66-F66)</x:f>
      </x:c>
      <x:c r="K66" s="33" t="str">
        <x:f>IF(AND(M66="OK",OR(NOT(ISNUMBER(Listas!$B$10)),Listas!$B$10&lt;(-4),Listas!$B$10&gt;0)),"REVISAR GAP",IF(M66="", "",IF(M66="REVISAR","REVISAR DADOS",IF(M66="IGNORADO","PESO ZERO",IF(J66&lt;=Listas!$B$10,"GAP CRÍTICO",IF(J66&lt;0,"ABAIXO DO ALVO",IF(J66=0,"NO ALVO","ACIMA DO ALVO")))))))</x:f>
      </x:c>
      <x:c r="L66" s="31"/>
      <x:c r="M66" s="1" t="str">
        <x:f>IF(COUNTA(A66:I66)=0,"",IF(OR(B66="",COUNTIF(Colaboradores!$A$5:$A$104,B66)&lt;&gt;1,AND(C66&lt;&gt;"Competência",C66&lt;&gt;"Meta"),NOT(ISNUMBER(E66)),E66&lt;0),"REVISAR",IF(E66=0,"IGNORADO",IF(OR(COUNT(F66,I66)&lt;&gt;2,MIN(F66,I66)&lt;1,MAX(F66,I66)&gt;5),"REVISAR","OK"))))</x:f>
      </x:c>
      <x:c r="N66" s="112" t="n">
        <x:f>IF(M66="OK",E66*I66,0)</x:f>
        <x:v>0</x:v>
      </x:c>
      <x:c r="O66" s="112" t="n">
        <x:f>IF(M66="OK",E66,0)</x:f>
        <x:v>0</x:v>
      </x:c>
      <x:c r="P66" s="1"/>
      <x:c r="Q66" s="1"/>
      <x:c r="R66" s="1"/>
      <x:c r="S66" s="1"/>
      <x:c r="T66" s="1"/>
      <x:c r="U66" s="1"/>
      <x:c r="V66" s="1"/>
      <x:c r="W66" s="1"/>
    </x:row>
    <x:row r="67">
      <x:c r="A67" s="30"/>
      <x:c r="B67" s="30"/>
      <x:c r="C67" s="30"/>
      <x:c r="D67" s="30"/>
      <x:c r="E67" s="34"/>
      <x:c r="F67" s="34"/>
      <x:c r="G67" s="34"/>
      <x:c r="H67" s="34"/>
      <x:c r="I67" s="34"/>
      <x:c r="J67" s="35" t="str">
        <x:f>IF(M67&lt;&gt;"OK","",I67-F67)</x:f>
      </x:c>
      <x:c r="K67" s="33" t="str">
        <x:f>IF(AND(M67="OK",OR(NOT(ISNUMBER(Listas!$B$10)),Listas!$B$10&lt;(-4),Listas!$B$10&gt;0)),"REVISAR GAP",IF(M67="", "",IF(M67="REVISAR","REVISAR DADOS",IF(M67="IGNORADO","PESO ZERO",IF(J67&lt;=Listas!$B$10,"GAP CRÍTICO",IF(J67&lt;0,"ABAIXO DO ALVO",IF(J67=0,"NO ALVO","ACIMA DO ALVO")))))))</x:f>
      </x:c>
      <x:c r="L67" s="31"/>
      <x:c r="M67" s="1" t="str">
        <x:f>IF(COUNTA(A67:I67)=0,"",IF(OR(B67="",COUNTIF(Colaboradores!$A$5:$A$104,B67)&lt;&gt;1,AND(C67&lt;&gt;"Competência",C67&lt;&gt;"Meta"),NOT(ISNUMBER(E67)),E67&lt;0),"REVISAR",IF(E67=0,"IGNORADO",IF(OR(COUNT(F67,I67)&lt;&gt;2,MIN(F67,I67)&lt;1,MAX(F67,I67)&gt;5),"REVISAR","OK"))))</x:f>
      </x:c>
      <x:c r="N67" s="112" t="n">
        <x:f>IF(M67="OK",E67*I67,0)</x:f>
        <x:v>0</x:v>
      </x:c>
      <x:c r="O67" s="112" t="n">
        <x:f>IF(M67="OK",E67,0)</x:f>
        <x:v>0</x:v>
      </x:c>
      <x:c r="P67" s="1"/>
      <x:c r="Q67" s="1"/>
      <x:c r="R67" s="1"/>
      <x:c r="S67" s="1"/>
      <x:c r="T67" s="1"/>
      <x:c r="U67" s="1"/>
      <x:c r="V67" s="1"/>
      <x:c r="W67" s="1"/>
    </x:row>
    <x:row r="68">
      <x:c r="A68" s="30"/>
      <x:c r="B68" s="30"/>
      <x:c r="C68" s="30"/>
      <x:c r="D68" s="30"/>
      <x:c r="E68" s="34"/>
      <x:c r="F68" s="34"/>
      <x:c r="G68" s="34"/>
      <x:c r="H68" s="34"/>
      <x:c r="I68" s="34"/>
      <x:c r="J68" s="35" t="str">
        <x:f>IF(M68&lt;&gt;"OK","",I68-F68)</x:f>
      </x:c>
      <x:c r="K68" s="33" t="str">
        <x:f>IF(AND(M68="OK",OR(NOT(ISNUMBER(Listas!$B$10)),Listas!$B$10&lt;(-4),Listas!$B$10&gt;0)),"REVISAR GAP",IF(M68="", "",IF(M68="REVISAR","REVISAR DADOS",IF(M68="IGNORADO","PESO ZERO",IF(J68&lt;=Listas!$B$10,"GAP CRÍTICO",IF(J68&lt;0,"ABAIXO DO ALVO",IF(J68=0,"NO ALVO","ACIMA DO ALVO")))))))</x:f>
      </x:c>
      <x:c r="L68" s="31"/>
      <x:c r="M68" s="1" t="str">
        <x:f>IF(COUNTA(A68:I68)=0,"",IF(OR(B68="",COUNTIF(Colaboradores!$A$5:$A$104,B68)&lt;&gt;1,AND(C68&lt;&gt;"Competência",C68&lt;&gt;"Meta"),NOT(ISNUMBER(E68)),E68&lt;0),"REVISAR",IF(E68=0,"IGNORADO",IF(OR(COUNT(F68,I68)&lt;&gt;2,MIN(F68,I68)&lt;1,MAX(F68,I68)&gt;5),"REVISAR","OK"))))</x:f>
      </x:c>
      <x:c r="N68" s="112" t="n">
        <x:f>IF(M68="OK",E68*I68,0)</x:f>
        <x:v>0</x:v>
      </x:c>
      <x:c r="O68" s="112" t="n">
        <x:f>IF(M68="OK",E68,0)</x:f>
        <x:v>0</x:v>
      </x:c>
      <x:c r="P68" s="1"/>
      <x:c r="Q68" s="1"/>
      <x:c r="R68" s="1"/>
      <x:c r="S68" s="1"/>
      <x:c r="T68" s="1"/>
      <x:c r="U68" s="1"/>
      <x:c r="V68" s="1"/>
      <x:c r="W68" s="1"/>
    </x:row>
    <x:row r="69">
      <x:c r="A69" s="30"/>
      <x:c r="B69" s="30"/>
      <x:c r="C69" s="30"/>
      <x:c r="D69" s="30"/>
      <x:c r="E69" s="34"/>
      <x:c r="F69" s="34"/>
      <x:c r="G69" s="34"/>
      <x:c r="H69" s="34"/>
      <x:c r="I69" s="34"/>
      <x:c r="J69" s="35" t="str">
        <x:f>IF(M69&lt;&gt;"OK","",I69-F69)</x:f>
      </x:c>
      <x:c r="K69" s="33" t="str">
        <x:f>IF(AND(M69="OK",OR(NOT(ISNUMBER(Listas!$B$10)),Listas!$B$10&lt;(-4),Listas!$B$10&gt;0)),"REVISAR GAP",IF(M69="", "",IF(M69="REVISAR","REVISAR DADOS",IF(M69="IGNORADO","PESO ZERO",IF(J69&lt;=Listas!$B$10,"GAP CRÍTICO",IF(J69&lt;0,"ABAIXO DO ALVO",IF(J69=0,"NO ALVO","ACIMA DO ALVO")))))))</x:f>
      </x:c>
      <x:c r="L69" s="31"/>
      <x:c r="M69" s="1" t="str">
        <x:f>IF(COUNTA(A69:I69)=0,"",IF(OR(B69="",COUNTIF(Colaboradores!$A$5:$A$104,B69)&lt;&gt;1,AND(C69&lt;&gt;"Competência",C69&lt;&gt;"Meta"),NOT(ISNUMBER(E69)),E69&lt;0),"REVISAR",IF(E69=0,"IGNORADO",IF(OR(COUNT(F69,I69)&lt;&gt;2,MIN(F69,I69)&lt;1,MAX(F69,I69)&gt;5),"REVISAR","OK"))))</x:f>
      </x:c>
      <x:c r="N69" s="112" t="n">
        <x:f>IF(M69="OK",E69*I69,0)</x:f>
        <x:v>0</x:v>
      </x:c>
      <x:c r="O69" s="112" t="n">
        <x:f>IF(M69="OK",E69,0)</x:f>
        <x:v>0</x:v>
      </x:c>
      <x:c r="P69" s="1"/>
      <x:c r="Q69" s="1"/>
      <x:c r="R69" s="1"/>
      <x:c r="S69" s="1"/>
      <x:c r="T69" s="1"/>
      <x:c r="U69" s="1"/>
      <x:c r="V69" s="1"/>
      <x:c r="W69" s="1"/>
    </x:row>
    <x:row r="70">
      <x:c r="A70" s="30"/>
      <x:c r="B70" s="30"/>
      <x:c r="C70" s="30"/>
      <x:c r="D70" s="30"/>
      <x:c r="E70" s="34"/>
      <x:c r="F70" s="34"/>
      <x:c r="G70" s="34"/>
      <x:c r="H70" s="34"/>
      <x:c r="I70" s="34"/>
      <x:c r="J70" s="35" t="str">
        <x:f>IF(M70&lt;&gt;"OK","",I70-F70)</x:f>
      </x:c>
      <x:c r="K70" s="33" t="str">
        <x:f>IF(AND(M70="OK",OR(NOT(ISNUMBER(Listas!$B$10)),Listas!$B$10&lt;(-4),Listas!$B$10&gt;0)),"REVISAR GAP",IF(M70="", "",IF(M70="REVISAR","REVISAR DADOS",IF(M70="IGNORADO","PESO ZERO",IF(J70&lt;=Listas!$B$10,"GAP CRÍTICO",IF(J70&lt;0,"ABAIXO DO ALVO",IF(J70=0,"NO ALVO","ACIMA DO ALVO")))))))</x:f>
      </x:c>
      <x:c r="L70" s="31"/>
      <x:c r="M70" s="1" t="str">
        <x:f>IF(COUNTA(A70:I70)=0,"",IF(OR(B70="",COUNTIF(Colaboradores!$A$5:$A$104,B70)&lt;&gt;1,AND(C70&lt;&gt;"Competência",C70&lt;&gt;"Meta"),NOT(ISNUMBER(E70)),E70&lt;0),"REVISAR",IF(E70=0,"IGNORADO",IF(OR(COUNT(F70,I70)&lt;&gt;2,MIN(F70,I70)&lt;1,MAX(F70,I70)&gt;5),"REVISAR","OK"))))</x:f>
      </x:c>
      <x:c r="N70" s="112" t="n">
        <x:f>IF(M70="OK",E70*I70,0)</x:f>
        <x:v>0</x:v>
      </x:c>
      <x:c r="O70" s="112" t="n">
        <x:f>IF(M70="OK",E70,0)</x:f>
        <x:v>0</x:v>
      </x:c>
      <x:c r="P70" s="1"/>
      <x:c r="Q70" s="1"/>
      <x:c r="R70" s="1"/>
      <x:c r="S70" s="1"/>
      <x:c r="T70" s="1"/>
      <x:c r="U70" s="1"/>
      <x:c r="V70" s="1"/>
      <x:c r="W70" s="1"/>
    </x:row>
    <x:row r="71">
      <x:c r="A71" s="30"/>
      <x:c r="B71" s="30"/>
      <x:c r="C71" s="30"/>
      <x:c r="D71" s="30"/>
      <x:c r="E71" s="34"/>
      <x:c r="F71" s="34"/>
      <x:c r="G71" s="34"/>
      <x:c r="H71" s="34"/>
      <x:c r="I71" s="34"/>
      <x:c r="J71" s="35" t="str">
        <x:f>IF(M71&lt;&gt;"OK","",I71-F71)</x:f>
      </x:c>
      <x:c r="K71" s="33" t="str">
        <x:f>IF(AND(M71="OK",OR(NOT(ISNUMBER(Listas!$B$10)),Listas!$B$10&lt;(-4),Listas!$B$10&gt;0)),"REVISAR GAP",IF(M71="", "",IF(M71="REVISAR","REVISAR DADOS",IF(M71="IGNORADO","PESO ZERO",IF(J71&lt;=Listas!$B$10,"GAP CRÍTICO",IF(J71&lt;0,"ABAIXO DO ALVO",IF(J71=0,"NO ALVO","ACIMA DO ALVO")))))))</x:f>
      </x:c>
      <x:c r="L71" s="31"/>
      <x:c r="M71" s="1" t="str">
        <x:f>IF(COUNTA(A71:I71)=0,"",IF(OR(B71="",COUNTIF(Colaboradores!$A$5:$A$104,B71)&lt;&gt;1,AND(C71&lt;&gt;"Competência",C71&lt;&gt;"Meta"),NOT(ISNUMBER(E71)),E71&lt;0),"REVISAR",IF(E71=0,"IGNORADO",IF(OR(COUNT(F71,I71)&lt;&gt;2,MIN(F71,I71)&lt;1,MAX(F71,I71)&gt;5),"REVISAR","OK"))))</x:f>
      </x:c>
      <x:c r="N71" s="112" t="n">
        <x:f>IF(M71="OK",E71*I71,0)</x:f>
        <x:v>0</x:v>
      </x:c>
      <x:c r="O71" s="112" t="n">
        <x:f>IF(M71="OK",E71,0)</x:f>
        <x:v>0</x:v>
      </x:c>
      <x:c r="P71" s="1"/>
      <x:c r="Q71" s="1"/>
      <x:c r="R71" s="1"/>
      <x:c r="S71" s="1"/>
      <x:c r="T71" s="1"/>
      <x:c r="U71" s="1"/>
      <x:c r="V71" s="1"/>
      <x:c r="W71" s="1"/>
    </x:row>
    <x:row r="72">
      <x:c r="A72" s="30"/>
      <x:c r="B72" s="30"/>
      <x:c r="C72" s="30"/>
      <x:c r="D72" s="30"/>
      <x:c r="E72" s="34"/>
      <x:c r="F72" s="34"/>
      <x:c r="G72" s="34"/>
      <x:c r="H72" s="34"/>
      <x:c r="I72" s="34"/>
      <x:c r="J72" s="35" t="str">
        <x:f>IF(M72&lt;&gt;"OK","",I72-F72)</x:f>
      </x:c>
      <x:c r="K72" s="33" t="str">
        <x:f>IF(AND(M72="OK",OR(NOT(ISNUMBER(Listas!$B$10)),Listas!$B$10&lt;(-4),Listas!$B$10&gt;0)),"REVISAR GAP",IF(M72="", "",IF(M72="REVISAR","REVISAR DADOS",IF(M72="IGNORADO","PESO ZERO",IF(J72&lt;=Listas!$B$10,"GAP CRÍTICO",IF(J72&lt;0,"ABAIXO DO ALVO",IF(J72=0,"NO ALVO","ACIMA DO ALVO")))))))</x:f>
      </x:c>
      <x:c r="L72" s="31"/>
      <x:c r="M72" s="1" t="str">
        <x:f>IF(COUNTA(A72:I72)=0,"",IF(OR(B72="",COUNTIF(Colaboradores!$A$5:$A$104,B72)&lt;&gt;1,AND(C72&lt;&gt;"Competência",C72&lt;&gt;"Meta"),NOT(ISNUMBER(E72)),E72&lt;0),"REVISAR",IF(E72=0,"IGNORADO",IF(OR(COUNT(F72,I72)&lt;&gt;2,MIN(F72,I72)&lt;1,MAX(F72,I72)&gt;5),"REVISAR","OK"))))</x:f>
      </x:c>
      <x:c r="N72" s="112" t="n">
        <x:f>IF(M72="OK",E72*I72,0)</x:f>
        <x:v>0</x:v>
      </x:c>
      <x:c r="O72" s="112" t="n">
        <x:f>IF(M72="OK",E72,0)</x:f>
        <x:v>0</x:v>
      </x:c>
      <x:c r="P72" s="1"/>
      <x:c r="Q72" s="1"/>
      <x:c r="R72" s="1"/>
      <x:c r="S72" s="1"/>
      <x:c r="T72" s="1"/>
      <x:c r="U72" s="1"/>
      <x:c r="V72" s="1"/>
      <x:c r="W72" s="1"/>
    </x:row>
    <x:row r="73">
      <x:c r="A73" s="30"/>
      <x:c r="B73" s="30"/>
      <x:c r="C73" s="30"/>
      <x:c r="D73" s="30"/>
      <x:c r="E73" s="34"/>
      <x:c r="F73" s="34"/>
      <x:c r="G73" s="34"/>
      <x:c r="H73" s="34"/>
      <x:c r="I73" s="34"/>
      <x:c r="J73" s="35" t="str">
        <x:f>IF(M73&lt;&gt;"OK","",I73-F73)</x:f>
      </x:c>
      <x:c r="K73" s="33" t="str">
        <x:f>IF(AND(M73="OK",OR(NOT(ISNUMBER(Listas!$B$10)),Listas!$B$10&lt;(-4),Listas!$B$10&gt;0)),"REVISAR GAP",IF(M73="", "",IF(M73="REVISAR","REVISAR DADOS",IF(M73="IGNORADO","PESO ZERO",IF(J73&lt;=Listas!$B$10,"GAP CRÍTICO",IF(J73&lt;0,"ABAIXO DO ALVO",IF(J73=0,"NO ALVO","ACIMA DO ALVO")))))))</x:f>
      </x:c>
      <x:c r="L73" s="31"/>
      <x:c r="M73" s="1" t="str">
        <x:f>IF(COUNTA(A73:I73)=0,"",IF(OR(B73="",COUNTIF(Colaboradores!$A$5:$A$104,B73)&lt;&gt;1,AND(C73&lt;&gt;"Competência",C73&lt;&gt;"Meta"),NOT(ISNUMBER(E73)),E73&lt;0),"REVISAR",IF(E73=0,"IGNORADO",IF(OR(COUNT(F73,I73)&lt;&gt;2,MIN(F73,I73)&lt;1,MAX(F73,I73)&gt;5),"REVISAR","OK"))))</x:f>
      </x:c>
      <x:c r="N73" s="112" t="n">
        <x:f>IF(M73="OK",E73*I73,0)</x:f>
        <x:v>0</x:v>
      </x:c>
      <x:c r="O73" s="112" t="n">
        <x:f>IF(M73="OK",E73,0)</x:f>
        <x:v>0</x:v>
      </x:c>
      <x:c r="P73" s="1"/>
      <x:c r="Q73" s="1"/>
      <x:c r="R73" s="1"/>
      <x:c r="S73" s="1"/>
      <x:c r="T73" s="1"/>
      <x:c r="U73" s="1"/>
      <x:c r="V73" s="1"/>
      <x:c r="W73" s="1"/>
    </x:row>
    <x:row r="74">
      <x:c r="A74" s="30"/>
      <x:c r="B74" s="30"/>
      <x:c r="C74" s="30"/>
      <x:c r="D74" s="30"/>
      <x:c r="E74" s="34"/>
      <x:c r="F74" s="34"/>
      <x:c r="G74" s="34"/>
      <x:c r="H74" s="34"/>
      <x:c r="I74" s="34"/>
      <x:c r="J74" s="35" t="str">
        <x:f>IF(M74&lt;&gt;"OK","",I74-F74)</x:f>
      </x:c>
      <x:c r="K74" s="33" t="str">
        <x:f>IF(AND(M74="OK",OR(NOT(ISNUMBER(Listas!$B$10)),Listas!$B$10&lt;(-4),Listas!$B$10&gt;0)),"REVISAR GAP",IF(M74="", "",IF(M74="REVISAR","REVISAR DADOS",IF(M74="IGNORADO","PESO ZERO",IF(J74&lt;=Listas!$B$10,"GAP CRÍTICO",IF(J74&lt;0,"ABAIXO DO ALVO",IF(J74=0,"NO ALVO","ACIMA DO ALVO")))))))</x:f>
      </x:c>
      <x:c r="L74" s="31"/>
      <x:c r="M74" s="1" t="str">
        <x:f>IF(COUNTA(A74:I74)=0,"",IF(OR(B74="",COUNTIF(Colaboradores!$A$5:$A$104,B74)&lt;&gt;1,AND(C74&lt;&gt;"Competência",C74&lt;&gt;"Meta"),NOT(ISNUMBER(E74)),E74&lt;0),"REVISAR",IF(E74=0,"IGNORADO",IF(OR(COUNT(F74,I74)&lt;&gt;2,MIN(F74,I74)&lt;1,MAX(F74,I74)&gt;5),"REVISAR","OK"))))</x:f>
      </x:c>
      <x:c r="N74" s="112" t="n">
        <x:f>IF(M74="OK",E74*I74,0)</x:f>
        <x:v>0</x:v>
      </x:c>
      <x:c r="O74" s="112" t="n">
        <x:f>IF(M74="OK",E74,0)</x:f>
        <x:v>0</x:v>
      </x:c>
      <x:c r="P74" s="1"/>
      <x:c r="Q74" s="1"/>
      <x:c r="R74" s="1"/>
      <x:c r="S74" s="1"/>
      <x:c r="T74" s="1"/>
      <x:c r="U74" s="1"/>
      <x:c r="V74" s="1"/>
      <x:c r="W74" s="1"/>
    </x:row>
    <x:row r="75">
      <x:c r="A75" s="30"/>
      <x:c r="B75" s="30"/>
      <x:c r="C75" s="30"/>
      <x:c r="D75" s="30"/>
      <x:c r="E75" s="34"/>
      <x:c r="F75" s="34"/>
      <x:c r="G75" s="34"/>
      <x:c r="H75" s="34"/>
      <x:c r="I75" s="34"/>
      <x:c r="J75" s="35" t="str">
        <x:f>IF(M75&lt;&gt;"OK","",I75-F75)</x:f>
      </x:c>
      <x:c r="K75" s="33" t="str">
        <x:f>IF(AND(M75="OK",OR(NOT(ISNUMBER(Listas!$B$10)),Listas!$B$10&lt;(-4),Listas!$B$10&gt;0)),"REVISAR GAP",IF(M75="", "",IF(M75="REVISAR","REVISAR DADOS",IF(M75="IGNORADO","PESO ZERO",IF(J75&lt;=Listas!$B$10,"GAP CRÍTICO",IF(J75&lt;0,"ABAIXO DO ALVO",IF(J75=0,"NO ALVO","ACIMA DO ALVO")))))))</x:f>
      </x:c>
      <x:c r="L75" s="31"/>
      <x:c r="M75" s="1" t="str">
        <x:f>IF(COUNTA(A75:I75)=0,"",IF(OR(B75="",COUNTIF(Colaboradores!$A$5:$A$104,B75)&lt;&gt;1,AND(C75&lt;&gt;"Competência",C75&lt;&gt;"Meta"),NOT(ISNUMBER(E75)),E75&lt;0),"REVISAR",IF(E75=0,"IGNORADO",IF(OR(COUNT(F75,I75)&lt;&gt;2,MIN(F75,I75)&lt;1,MAX(F75,I75)&gt;5),"REVISAR","OK"))))</x:f>
      </x:c>
      <x:c r="N75" s="112" t="n">
        <x:f>IF(M75="OK",E75*I75,0)</x:f>
        <x:v>0</x:v>
      </x:c>
      <x:c r="O75" s="112" t="n">
        <x:f>IF(M75="OK",E75,0)</x:f>
        <x:v>0</x:v>
      </x:c>
      <x:c r="P75" s="1"/>
      <x:c r="Q75" s="1"/>
      <x:c r="R75" s="1"/>
      <x:c r="S75" s="1"/>
      <x:c r="T75" s="1"/>
      <x:c r="U75" s="1"/>
      <x:c r="V75" s="1"/>
      <x:c r="W75" s="1"/>
    </x:row>
    <x:row r="76">
      <x:c r="A76" s="30"/>
      <x:c r="B76" s="30"/>
      <x:c r="C76" s="30"/>
      <x:c r="D76" s="30"/>
      <x:c r="E76" s="34"/>
      <x:c r="F76" s="34"/>
      <x:c r="G76" s="34"/>
      <x:c r="H76" s="34"/>
      <x:c r="I76" s="34"/>
      <x:c r="J76" s="35" t="str">
        <x:f>IF(M76&lt;&gt;"OK","",I76-F76)</x:f>
      </x:c>
      <x:c r="K76" s="33" t="str">
        <x:f>IF(AND(M76="OK",OR(NOT(ISNUMBER(Listas!$B$10)),Listas!$B$10&lt;(-4),Listas!$B$10&gt;0)),"REVISAR GAP",IF(M76="", "",IF(M76="REVISAR","REVISAR DADOS",IF(M76="IGNORADO","PESO ZERO",IF(J76&lt;=Listas!$B$10,"GAP CRÍTICO",IF(J76&lt;0,"ABAIXO DO ALVO",IF(J76=0,"NO ALVO","ACIMA DO ALVO")))))))</x:f>
      </x:c>
      <x:c r="L76" s="31"/>
      <x:c r="M76" s="1" t="str">
        <x:f>IF(COUNTA(A76:I76)=0,"",IF(OR(B76="",COUNTIF(Colaboradores!$A$5:$A$104,B76)&lt;&gt;1,AND(C76&lt;&gt;"Competência",C76&lt;&gt;"Meta"),NOT(ISNUMBER(E76)),E76&lt;0),"REVISAR",IF(E76=0,"IGNORADO",IF(OR(COUNT(F76,I76)&lt;&gt;2,MIN(F76,I76)&lt;1,MAX(F76,I76)&gt;5),"REVISAR","OK"))))</x:f>
      </x:c>
      <x:c r="N76" s="112" t="n">
        <x:f>IF(M76="OK",E76*I76,0)</x:f>
        <x:v>0</x:v>
      </x:c>
      <x:c r="O76" s="112" t="n">
        <x:f>IF(M76="OK",E76,0)</x:f>
        <x:v>0</x:v>
      </x:c>
      <x:c r="P76" s="1"/>
      <x:c r="Q76" s="1"/>
      <x:c r="R76" s="1"/>
      <x:c r="S76" s="1"/>
      <x:c r="T76" s="1"/>
      <x:c r="U76" s="1"/>
      <x:c r="V76" s="1"/>
      <x:c r="W76" s="1"/>
    </x:row>
    <x:row r="77">
      <x:c r="A77" s="30"/>
      <x:c r="B77" s="30"/>
      <x:c r="C77" s="30"/>
      <x:c r="D77" s="30"/>
      <x:c r="E77" s="34"/>
      <x:c r="F77" s="34"/>
      <x:c r="G77" s="34"/>
      <x:c r="H77" s="34"/>
      <x:c r="I77" s="34"/>
      <x:c r="J77" s="35" t="str">
        <x:f>IF(M77&lt;&gt;"OK","",I77-F77)</x:f>
      </x:c>
      <x:c r="K77" s="33" t="str">
        <x:f>IF(AND(M77="OK",OR(NOT(ISNUMBER(Listas!$B$10)),Listas!$B$10&lt;(-4),Listas!$B$10&gt;0)),"REVISAR GAP",IF(M77="", "",IF(M77="REVISAR","REVISAR DADOS",IF(M77="IGNORADO","PESO ZERO",IF(J77&lt;=Listas!$B$10,"GAP CRÍTICO",IF(J77&lt;0,"ABAIXO DO ALVO",IF(J77=0,"NO ALVO","ACIMA DO ALVO")))))))</x:f>
      </x:c>
      <x:c r="L77" s="31"/>
      <x:c r="M77" s="1" t="str">
        <x:f>IF(COUNTA(A77:I77)=0,"",IF(OR(B77="",COUNTIF(Colaboradores!$A$5:$A$104,B77)&lt;&gt;1,AND(C77&lt;&gt;"Competência",C77&lt;&gt;"Meta"),NOT(ISNUMBER(E77)),E77&lt;0),"REVISAR",IF(E77=0,"IGNORADO",IF(OR(COUNT(F77,I77)&lt;&gt;2,MIN(F77,I77)&lt;1,MAX(F77,I77)&gt;5),"REVISAR","OK"))))</x:f>
      </x:c>
      <x:c r="N77" s="112" t="n">
        <x:f>IF(M77="OK",E77*I77,0)</x:f>
        <x:v>0</x:v>
      </x:c>
      <x:c r="O77" s="112" t="n">
        <x:f>IF(M77="OK",E77,0)</x:f>
        <x:v>0</x:v>
      </x:c>
      <x:c r="P77" s="1"/>
      <x:c r="Q77" s="1"/>
      <x:c r="R77" s="1"/>
      <x:c r="S77" s="1"/>
      <x:c r="T77" s="1"/>
      <x:c r="U77" s="1"/>
      <x:c r="V77" s="1"/>
      <x:c r="W77" s="1"/>
    </x:row>
    <x:row r="78">
      <x:c r="A78" s="30"/>
      <x:c r="B78" s="30"/>
      <x:c r="C78" s="30"/>
      <x:c r="D78" s="30"/>
      <x:c r="E78" s="34"/>
      <x:c r="F78" s="34"/>
      <x:c r="G78" s="34"/>
      <x:c r="H78" s="34"/>
      <x:c r="I78" s="34"/>
      <x:c r="J78" s="35" t="str">
        <x:f>IF(M78&lt;&gt;"OK","",I78-F78)</x:f>
      </x:c>
      <x:c r="K78" s="33" t="str">
        <x:f>IF(AND(M78="OK",OR(NOT(ISNUMBER(Listas!$B$10)),Listas!$B$10&lt;(-4),Listas!$B$10&gt;0)),"REVISAR GAP",IF(M78="", "",IF(M78="REVISAR","REVISAR DADOS",IF(M78="IGNORADO","PESO ZERO",IF(J78&lt;=Listas!$B$10,"GAP CRÍTICO",IF(J78&lt;0,"ABAIXO DO ALVO",IF(J78=0,"NO ALVO","ACIMA DO ALVO")))))))</x:f>
      </x:c>
      <x:c r="L78" s="31"/>
      <x:c r="M78" s="1" t="str">
        <x:f>IF(COUNTA(A78:I78)=0,"",IF(OR(B78="",COUNTIF(Colaboradores!$A$5:$A$104,B78)&lt;&gt;1,AND(C78&lt;&gt;"Competência",C78&lt;&gt;"Meta"),NOT(ISNUMBER(E78)),E78&lt;0),"REVISAR",IF(E78=0,"IGNORADO",IF(OR(COUNT(F78,I78)&lt;&gt;2,MIN(F78,I78)&lt;1,MAX(F78,I78)&gt;5),"REVISAR","OK"))))</x:f>
      </x:c>
      <x:c r="N78" s="112" t="n">
        <x:f>IF(M78="OK",E78*I78,0)</x:f>
        <x:v>0</x:v>
      </x:c>
      <x:c r="O78" s="112" t="n">
        <x:f>IF(M78="OK",E78,0)</x:f>
        <x:v>0</x:v>
      </x:c>
      <x:c r="P78" s="1"/>
      <x:c r="Q78" s="1"/>
      <x:c r="R78" s="1"/>
      <x:c r="S78" s="1"/>
      <x:c r="T78" s="1"/>
      <x:c r="U78" s="1"/>
      <x:c r="V78" s="1"/>
      <x:c r="W78" s="1"/>
    </x:row>
    <x:row r="79">
      <x:c r="A79" s="30"/>
      <x:c r="B79" s="30"/>
      <x:c r="C79" s="30"/>
      <x:c r="D79" s="30"/>
      <x:c r="E79" s="34"/>
      <x:c r="F79" s="34"/>
      <x:c r="G79" s="34"/>
      <x:c r="H79" s="34"/>
      <x:c r="I79" s="34"/>
      <x:c r="J79" s="35" t="str">
        <x:f>IF(M79&lt;&gt;"OK","",I79-F79)</x:f>
      </x:c>
      <x:c r="K79" s="33" t="str">
        <x:f>IF(AND(M79="OK",OR(NOT(ISNUMBER(Listas!$B$10)),Listas!$B$10&lt;(-4),Listas!$B$10&gt;0)),"REVISAR GAP",IF(M79="", "",IF(M79="REVISAR","REVISAR DADOS",IF(M79="IGNORADO","PESO ZERO",IF(J79&lt;=Listas!$B$10,"GAP CRÍTICO",IF(J79&lt;0,"ABAIXO DO ALVO",IF(J79=0,"NO ALVO","ACIMA DO ALVO")))))))</x:f>
      </x:c>
      <x:c r="L79" s="31"/>
      <x:c r="M79" s="1" t="str">
        <x:f>IF(COUNTA(A79:I79)=0,"",IF(OR(B79="",COUNTIF(Colaboradores!$A$5:$A$104,B79)&lt;&gt;1,AND(C79&lt;&gt;"Competência",C79&lt;&gt;"Meta"),NOT(ISNUMBER(E79)),E79&lt;0),"REVISAR",IF(E79=0,"IGNORADO",IF(OR(COUNT(F79,I79)&lt;&gt;2,MIN(F79,I79)&lt;1,MAX(F79,I79)&gt;5),"REVISAR","OK"))))</x:f>
      </x:c>
      <x:c r="N79" s="112" t="n">
        <x:f>IF(M79="OK",E79*I79,0)</x:f>
        <x:v>0</x:v>
      </x:c>
      <x:c r="O79" s="112" t="n">
        <x:f>IF(M79="OK",E79,0)</x:f>
        <x:v>0</x:v>
      </x:c>
      <x:c r="P79" s="1"/>
      <x:c r="Q79" s="1"/>
      <x:c r="R79" s="1"/>
      <x:c r="S79" s="1"/>
      <x:c r="T79" s="1"/>
      <x:c r="U79" s="1"/>
      <x:c r="V79" s="1"/>
      <x:c r="W79" s="1"/>
    </x:row>
    <x:row r="80">
      <x:c r="A80" s="30"/>
      <x:c r="B80" s="30"/>
      <x:c r="C80" s="30"/>
      <x:c r="D80" s="30"/>
      <x:c r="E80" s="34"/>
      <x:c r="F80" s="34"/>
      <x:c r="G80" s="34"/>
      <x:c r="H80" s="34"/>
      <x:c r="I80" s="34"/>
      <x:c r="J80" s="35" t="str">
        <x:f>IF(M80&lt;&gt;"OK","",I80-F80)</x:f>
      </x:c>
      <x:c r="K80" s="33" t="str">
        <x:f>IF(AND(M80="OK",OR(NOT(ISNUMBER(Listas!$B$10)),Listas!$B$10&lt;(-4),Listas!$B$10&gt;0)),"REVISAR GAP",IF(M80="", "",IF(M80="REVISAR","REVISAR DADOS",IF(M80="IGNORADO","PESO ZERO",IF(J80&lt;=Listas!$B$10,"GAP CRÍTICO",IF(J80&lt;0,"ABAIXO DO ALVO",IF(J80=0,"NO ALVO","ACIMA DO ALVO")))))))</x:f>
      </x:c>
      <x:c r="L80" s="31"/>
      <x:c r="M80" s="1" t="str">
        <x:f>IF(COUNTA(A80:I80)=0,"",IF(OR(B80="",COUNTIF(Colaboradores!$A$5:$A$104,B80)&lt;&gt;1,AND(C80&lt;&gt;"Competência",C80&lt;&gt;"Meta"),NOT(ISNUMBER(E80)),E80&lt;0),"REVISAR",IF(E80=0,"IGNORADO",IF(OR(COUNT(F80,I80)&lt;&gt;2,MIN(F80,I80)&lt;1,MAX(F80,I80)&gt;5),"REVISAR","OK"))))</x:f>
      </x:c>
      <x:c r="N80" s="112" t="n">
        <x:f>IF(M80="OK",E80*I80,0)</x:f>
        <x:v>0</x:v>
      </x:c>
      <x:c r="O80" s="112" t="n">
        <x:f>IF(M80="OK",E80,0)</x:f>
        <x:v>0</x:v>
      </x:c>
      <x:c r="P80" s="1"/>
      <x:c r="Q80" s="1"/>
      <x:c r="R80" s="1"/>
      <x:c r="S80" s="1"/>
      <x:c r="T80" s="1"/>
      <x:c r="U80" s="1"/>
      <x:c r="V80" s="1"/>
      <x:c r="W80" s="1"/>
    </x:row>
    <x:row r="81">
      <x:c r="A81" s="30"/>
      <x:c r="B81" s="30"/>
      <x:c r="C81" s="30"/>
      <x:c r="D81" s="30"/>
      <x:c r="E81" s="34"/>
      <x:c r="F81" s="34"/>
      <x:c r="G81" s="34"/>
      <x:c r="H81" s="34"/>
      <x:c r="I81" s="34"/>
      <x:c r="J81" s="35" t="str">
        <x:f>IF(M81&lt;&gt;"OK","",I81-F81)</x:f>
      </x:c>
      <x:c r="K81" s="33" t="str">
        <x:f>IF(AND(M81="OK",OR(NOT(ISNUMBER(Listas!$B$10)),Listas!$B$10&lt;(-4),Listas!$B$10&gt;0)),"REVISAR GAP",IF(M81="", "",IF(M81="REVISAR","REVISAR DADOS",IF(M81="IGNORADO","PESO ZERO",IF(J81&lt;=Listas!$B$10,"GAP CRÍTICO",IF(J81&lt;0,"ABAIXO DO ALVO",IF(J81=0,"NO ALVO","ACIMA DO ALVO")))))))</x:f>
      </x:c>
      <x:c r="L81" s="31"/>
      <x:c r="M81" s="1" t="str">
        <x:f>IF(COUNTA(A81:I81)=0,"",IF(OR(B81="",COUNTIF(Colaboradores!$A$5:$A$104,B81)&lt;&gt;1,AND(C81&lt;&gt;"Competência",C81&lt;&gt;"Meta"),NOT(ISNUMBER(E81)),E81&lt;0),"REVISAR",IF(E81=0,"IGNORADO",IF(OR(COUNT(F81,I81)&lt;&gt;2,MIN(F81,I81)&lt;1,MAX(F81,I81)&gt;5),"REVISAR","OK"))))</x:f>
      </x:c>
      <x:c r="N81" s="112" t="n">
        <x:f>IF(M81="OK",E81*I81,0)</x:f>
        <x:v>0</x:v>
      </x:c>
      <x:c r="O81" s="112" t="n">
        <x:f>IF(M81="OK",E81,0)</x:f>
        <x:v>0</x:v>
      </x:c>
      <x:c r="P81" s="1"/>
      <x:c r="Q81" s="1"/>
      <x:c r="R81" s="1"/>
      <x:c r="S81" s="1"/>
      <x:c r="T81" s="1"/>
      <x:c r="U81" s="1"/>
      <x:c r="V81" s="1"/>
      <x:c r="W81" s="1"/>
    </x:row>
    <x:row r="82">
      <x:c r="A82" s="30"/>
      <x:c r="B82" s="30"/>
      <x:c r="C82" s="30"/>
      <x:c r="D82" s="30"/>
      <x:c r="E82" s="34"/>
      <x:c r="F82" s="34"/>
      <x:c r="G82" s="34"/>
      <x:c r="H82" s="34"/>
      <x:c r="I82" s="34"/>
      <x:c r="J82" s="35" t="str">
        <x:f>IF(M82&lt;&gt;"OK","",I82-F82)</x:f>
      </x:c>
      <x:c r="K82" s="33" t="str">
        <x:f>IF(AND(M82="OK",OR(NOT(ISNUMBER(Listas!$B$10)),Listas!$B$10&lt;(-4),Listas!$B$10&gt;0)),"REVISAR GAP",IF(M82="", "",IF(M82="REVISAR","REVISAR DADOS",IF(M82="IGNORADO","PESO ZERO",IF(J82&lt;=Listas!$B$10,"GAP CRÍTICO",IF(J82&lt;0,"ABAIXO DO ALVO",IF(J82=0,"NO ALVO","ACIMA DO ALVO")))))))</x:f>
      </x:c>
      <x:c r="L82" s="31"/>
      <x:c r="M82" s="1" t="str">
        <x:f>IF(COUNTA(A82:I82)=0,"",IF(OR(B82="",COUNTIF(Colaboradores!$A$5:$A$104,B82)&lt;&gt;1,AND(C82&lt;&gt;"Competência",C82&lt;&gt;"Meta"),NOT(ISNUMBER(E82)),E82&lt;0),"REVISAR",IF(E82=0,"IGNORADO",IF(OR(COUNT(F82,I82)&lt;&gt;2,MIN(F82,I82)&lt;1,MAX(F82,I82)&gt;5),"REVISAR","OK"))))</x:f>
      </x:c>
      <x:c r="N82" s="112" t="n">
        <x:f>IF(M82="OK",E82*I82,0)</x:f>
        <x:v>0</x:v>
      </x:c>
      <x:c r="O82" s="112" t="n">
        <x:f>IF(M82="OK",E82,0)</x:f>
        <x:v>0</x:v>
      </x:c>
      <x:c r="P82" s="1"/>
      <x:c r="Q82" s="1"/>
      <x:c r="R82" s="1"/>
      <x:c r="S82" s="1"/>
      <x:c r="T82" s="1"/>
      <x:c r="U82" s="1"/>
      <x:c r="V82" s="1"/>
      <x:c r="W82" s="1"/>
    </x:row>
    <x:row r="83">
      <x:c r="A83" s="30"/>
      <x:c r="B83" s="30"/>
      <x:c r="C83" s="30"/>
      <x:c r="D83" s="30"/>
      <x:c r="E83" s="34"/>
      <x:c r="F83" s="34"/>
      <x:c r="G83" s="34"/>
      <x:c r="H83" s="34"/>
      <x:c r="I83" s="34"/>
      <x:c r="J83" s="35" t="str">
        <x:f>IF(M83&lt;&gt;"OK","",I83-F83)</x:f>
      </x:c>
      <x:c r="K83" s="33" t="str">
        <x:f>IF(AND(M83="OK",OR(NOT(ISNUMBER(Listas!$B$10)),Listas!$B$10&lt;(-4),Listas!$B$10&gt;0)),"REVISAR GAP",IF(M83="", "",IF(M83="REVISAR","REVISAR DADOS",IF(M83="IGNORADO","PESO ZERO",IF(J83&lt;=Listas!$B$10,"GAP CRÍTICO",IF(J83&lt;0,"ABAIXO DO ALVO",IF(J83=0,"NO ALVO","ACIMA DO ALVO")))))))</x:f>
      </x:c>
      <x:c r="L83" s="31"/>
      <x:c r="M83" s="1" t="str">
        <x:f>IF(COUNTA(A83:I83)=0,"",IF(OR(B83="",COUNTIF(Colaboradores!$A$5:$A$104,B83)&lt;&gt;1,AND(C83&lt;&gt;"Competência",C83&lt;&gt;"Meta"),NOT(ISNUMBER(E83)),E83&lt;0),"REVISAR",IF(E83=0,"IGNORADO",IF(OR(COUNT(F83,I83)&lt;&gt;2,MIN(F83,I83)&lt;1,MAX(F83,I83)&gt;5),"REVISAR","OK"))))</x:f>
      </x:c>
      <x:c r="N83" s="112" t="n">
        <x:f>IF(M83="OK",E83*I83,0)</x:f>
        <x:v>0</x:v>
      </x:c>
      <x:c r="O83" s="112" t="n">
        <x:f>IF(M83="OK",E83,0)</x:f>
        <x:v>0</x:v>
      </x:c>
      <x:c r="P83" s="1"/>
      <x:c r="Q83" s="1"/>
      <x:c r="R83" s="1"/>
      <x:c r="S83" s="1"/>
      <x:c r="T83" s="1"/>
      <x:c r="U83" s="1"/>
      <x:c r="V83" s="1"/>
      <x:c r="W83" s="1"/>
    </x:row>
    <x:row r="84">
      <x:c r="A84" s="30"/>
      <x:c r="B84" s="30"/>
      <x:c r="C84" s="30"/>
      <x:c r="D84" s="30"/>
      <x:c r="E84" s="34"/>
      <x:c r="F84" s="34"/>
      <x:c r="G84" s="34"/>
      <x:c r="H84" s="34"/>
      <x:c r="I84" s="34"/>
      <x:c r="J84" s="35" t="str">
        <x:f>IF(M84&lt;&gt;"OK","",I84-F84)</x:f>
      </x:c>
      <x:c r="K84" s="33" t="str">
        <x:f>IF(AND(M84="OK",OR(NOT(ISNUMBER(Listas!$B$10)),Listas!$B$10&lt;(-4),Listas!$B$10&gt;0)),"REVISAR GAP",IF(M84="", "",IF(M84="REVISAR","REVISAR DADOS",IF(M84="IGNORADO","PESO ZERO",IF(J84&lt;=Listas!$B$10,"GAP CRÍTICO",IF(J84&lt;0,"ABAIXO DO ALVO",IF(J84=0,"NO ALVO","ACIMA DO ALVO")))))))</x:f>
      </x:c>
      <x:c r="L84" s="31"/>
      <x:c r="M84" s="1" t="str">
        <x:f>IF(COUNTA(A84:I84)=0,"",IF(OR(B84="",COUNTIF(Colaboradores!$A$5:$A$104,B84)&lt;&gt;1,AND(C84&lt;&gt;"Competência",C84&lt;&gt;"Meta"),NOT(ISNUMBER(E84)),E84&lt;0),"REVISAR",IF(E84=0,"IGNORADO",IF(OR(COUNT(F84,I84)&lt;&gt;2,MIN(F84,I84)&lt;1,MAX(F84,I84)&gt;5),"REVISAR","OK"))))</x:f>
      </x:c>
      <x:c r="N84" s="112" t="n">
        <x:f>IF(M84="OK",E84*I84,0)</x:f>
        <x:v>0</x:v>
      </x:c>
      <x:c r="O84" s="112" t="n">
        <x:f>IF(M84="OK",E84,0)</x:f>
        <x:v>0</x:v>
      </x:c>
      <x:c r="P84" s="1"/>
      <x:c r="Q84" s="1"/>
      <x:c r="R84" s="1"/>
      <x:c r="S84" s="1"/>
      <x:c r="T84" s="1"/>
      <x:c r="U84" s="1"/>
      <x:c r="V84" s="1"/>
      <x:c r="W84" s="1"/>
    </x:row>
    <x:row r="85">
      <x:c r="A85" s="30"/>
      <x:c r="B85" s="30"/>
      <x:c r="C85" s="30"/>
      <x:c r="D85" s="30"/>
      <x:c r="E85" s="34"/>
      <x:c r="F85" s="34"/>
      <x:c r="G85" s="34"/>
      <x:c r="H85" s="34"/>
      <x:c r="I85" s="34"/>
      <x:c r="J85" s="35" t="str">
        <x:f>IF(M85&lt;&gt;"OK","",I85-F85)</x:f>
      </x:c>
      <x:c r="K85" s="33" t="str">
        <x:f>IF(AND(M85="OK",OR(NOT(ISNUMBER(Listas!$B$10)),Listas!$B$10&lt;(-4),Listas!$B$10&gt;0)),"REVISAR GAP",IF(M85="", "",IF(M85="REVISAR","REVISAR DADOS",IF(M85="IGNORADO","PESO ZERO",IF(J85&lt;=Listas!$B$10,"GAP CRÍTICO",IF(J85&lt;0,"ABAIXO DO ALVO",IF(J85=0,"NO ALVO","ACIMA DO ALVO")))))))</x:f>
      </x:c>
      <x:c r="L85" s="31"/>
      <x:c r="M85" s="1" t="str">
        <x:f>IF(COUNTA(A85:I85)=0,"",IF(OR(B85="",COUNTIF(Colaboradores!$A$5:$A$104,B85)&lt;&gt;1,AND(C85&lt;&gt;"Competência",C85&lt;&gt;"Meta"),NOT(ISNUMBER(E85)),E85&lt;0),"REVISAR",IF(E85=0,"IGNORADO",IF(OR(COUNT(F85,I85)&lt;&gt;2,MIN(F85,I85)&lt;1,MAX(F85,I85)&gt;5),"REVISAR","OK"))))</x:f>
      </x:c>
      <x:c r="N85" s="112" t="n">
        <x:f>IF(M85="OK",E85*I85,0)</x:f>
        <x:v>0</x:v>
      </x:c>
      <x:c r="O85" s="112" t="n">
        <x:f>IF(M85="OK",E85,0)</x:f>
        <x:v>0</x:v>
      </x:c>
      <x:c r="P85" s="1"/>
      <x:c r="Q85" s="1"/>
      <x:c r="R85" s="1"/>
      <x:c r="S85" s="1"/>
      <x:c r="T85" s="1"/>
      <x:c r="U85" s="1"/>
      <x:c r="V85" s="1"/>
      <x:c r="W85" s="1"/>
    </x:row>
    <x:row r="86">
      <x:c r="A86" s="30"/>
      <x:c r="B86" s="30"/>
      <x:c r="C86" s="30"/>
      <x:c r="D86" s="30"/>
      <x:c r="E86" s="34"/>
      <x:c r="F86" s="34"/>
      <x:c r="G86" s="34"/>
      <x:c r="H86" s="34"/>
      <x:c r="I86" s="34"/>
      <x:c r="J86" s="35" t="str">
        <x:f>IF(M86&lt;&gt;"OK","",I86-F86)</x:f>
      </x:c>
      <x:c r="K86" s="33" t="str">
        <x:f>IF(AND(M86="OK",OR(NOT(ISNUMBER(Listas!$B$10)),Listas!$B$10&lt;(-4),Listas!$B$10&gt;0)),"REVISAR GAP",IF(M86="", "",IF(M86="REVISAR","REVISAR DADOS",IF(M86="IGNORADO","PESO ZERO",IF(J86&lt;=Listas!$B$10,"GAP CRÍTICO",IF(J86&lt;0,"ABAIXO DO ALVO",IF(J86=0,"NO ALVO","ACIMA DO ALVO")))))))</x:f>
      </x:c>
      <x:c r="L86" s="31"/>
      <x:c r="M86" s="1" t="str">
        <x:f>IF(COUNTA(A86:I86)=0,"",IF(OR(B86="",COUNTIF(Colaboradores!$A$5:$A$104,B86)&lt;&gt;1,AND(C86&lt;&gt;"Competência",C86&lt;&gt;"Meta"),NOT(ISNUMBER(E86)),E86&lt;0),"REVISAR",IF(E86=0,"IGNORADO",IF(OR(COUNT(F86,I86)&lt;&gt;2,MIN(F86,I86)&lt;1,MAX(F86,I86)&gt;5),"REVISAR","OK"))))</x:f>
      </x:c>
      <x:c r="N86" s="112" t="n">
        <x:f>IF(M86="OK",E86*I86,0)</x:f>
        <x:v>0</x:v>
      </x:c>
      <x:c r="O86" s="112" t="n">
        <x:f>IF(M86="OK",E86,0)</x:f>
        <x:v>0</x:v>
      </x:c>
      <x:c r="P86" s="1"/>
      <x:c r="Q86" s="1"/>
      <x:c r="R86" s="1"/>
      <x:c r="S86" s="1"/>
      <x:c r="T86" s="1"/>
      <x:c r="U86" s="1"/>
      <x:c r="V86" s="1"/>
      <x:c r="W86" s="1"/>
    </x:row>
    <x:row r="87">
      <x:c r="A87" s="30"/>
      <x:c r="B87" s="30"/>
      <x:c r="C87" s="30"/>
      <x:c r="D87" s="30"/>
      <x:c r="E87" s="34"/>
      <x:c r="F87" s="34"/>
      <x:c r="G87" s="34"/>
      <x:c r="H87" s="34"/>
      <x:c r="I87" s="34"/>
      <x:c r="J87" s="35" t="str">
        <x:f>IF(M87&lt;&gt;"OK","",I87-F87)</x:f>
      </x:c>
      <x:c r="K87" s="33" t="str">
        <x:f>IF(AND(M87="OK",OR(NOT(ISNUMBER(Listas!$B$10)),Listas!$B$10&lt;(-4),Listas!$B$10&gt;0)),"REVISAR GAP",IF(M87="", "",IF(M87="REVISAR","REVISAR DADOS",IF(M87="IGNORADO","PESO ZERO",IF(J87&lt;=Listas!$B$10,"GAP CRÍTICO",IF(J87&lt;0,"ABAIXO DO ALVO",IF(J87=0,"NO ALVO","ACIMA DO ALVO")))))))</x:f>
      </x:c>
      <x:c r="L87" s="31"/>
      <x:c r="M87" s="1" t="str">
        <x:f>IF(COUNTA(A87:I87)=0,"",IF(OR(B87="",COUNTIF(Colaboradores!$A$5:$A$104,B87)&lt;&gt;1,AND(C87&lt;&gt;"Competência",C87&lt;&gt;"Meta"),NOT(ISNUMBER(E87)),E87&lt;0),"REVISAR",IF(E87=0,"IGNORADO",IF(OR(COUNT(F87,I87)&lt;&gt;2,MIN(F87,I87)&lt;1,MAX(F87,I87)&gt;5),"REVISAR","OK"))))</x:f>
      </x:c>
      <x:c r="N87" s="112" t="n">
        <x:f>IF(M87="OK",E87*I87,0)</x:f>
        <x:v>0</x:v>
      </x:c>
      <x:c r="O87" s="112" t="n">
        <x:f>IF(M87="OK",E87,0)</x:f>
        <x:v>0</x:v>
      </x:c>
      <x:c r="P87" s="1"/>
      <x:c r="Q87" s="1"/>
      <x:c r="R87" s="1"/>
      <x:c r="S87" s="1"/>
      <x:c r="T87" s="1"/>
      <x:c r="U87" s="1"/>
      <x:c r="V87" s="1"/>
      <x:c r="W87" s="1"/>
    </x:row>
    <x:row r="88">
      <x:c r="A88" s="30"/>
      <x:c r="B88" s="30"/>
      <x:c r="C88" s="30"/>
      <x:c r="D88" s="30"/>
      <x:c r="E88" s="34"/>
      <x:c r="F88" s="34"/>
      <x:c r="G88" s="34"/>
      <x:c r="H88" s="34"/>
      <x:c r="I88" s="34"/>
      <x:c r="J88" s="35" t="str">
        <x:f>IF(M88&lt;&gt;"OK","",I88-F88)</x:f>
      </x:c>
      <x:c r="K88" s="33" t="str">
        <x:f>IF(AND(M88="OK",OR(NOT(ISNUMBER(Listas!$B$10)),Listas!$B$10&lt;(-4),Listas!$B$10&gt;0)),"REVISAR GAP",IF(M88="", "",IF(M88="REVISAR","REVISAR DADOS",IF(M88="IGNORADO","PESO ZERO",IF(J88&lt;=Listas!$B$10,"GAP CRÍTICO",IF(J88&lt;0,"ABAIXO DO ALVO",IF(J88=0,"NO ALVO","ACIMA DO ALVO")))))))</x:f>
      </x:c>
      <x:c r="L88" s="31"/>
      <x:c r="M88" s="1" t="str">
        <x:f>IF(COUNTA(A88:I88)=0,"",IF(OR(B88="",COUNTIF(Colaboradores!$A$5:$A$104,B88)&lt;&gt;1,AND(C88&lt;&gt;"Competência",C88&lt;&gt;"Meta"),NOT(ISNUMBER(E88)),E88&lt;0),"REVISAR",IF(E88=0,"IGNORADO",IF(OR(COUNT(F88,I88)&lt;&gt;2,MIN(F88,I88)&lt;1,MAX(F88,I88)&gt;5),"REVISAR","OK"))))</x:f>
      </x:c>
      <x:c r="N88" s="112" t="n">
        <x:f>IF(M88="OK",E88*I88,0)</x:f>
        <x:v>0</x:v>
      </x:c>
      <x:c r="O88" s="112" t="n">
        <x:f>IF(M88="OK",E88,0)</x:f>
        <x:v>0</x:v>
      </x:c>
      <x:c r="P88" s="1"/>
      <x:c r="Q88" s="1"/>
      <x:c r="R88" s="1"/>
      <x:c r="S88" s="1"/>
      <x:c r="T88" s="1"/>
      <x:c r="U88" s="1"/>
      <x:c r="V88" s="1"/>
      <x:c r="W88" s="1"/>
    </x:row>
    <x:row r="89">
      <x:c r="A89" s="30"/>
      <x:c r="B89" s="30"/>
      <x:c r="C89" s="30"/>
      <x:c r="D89" s="30"/>
      <x:c r="E89" s="34"/>
      <x:c r="F89" s="34"/>
      <x:c r="G89" s="34"/>
      <x:c r="H89" s="34"/>
      <x:c r="I89" s="34"/>
      <x:c r="J89" s="35" t="str">
        <x:f>IF(M89&lt;&gt;"OK","",I89-F89)</x:f>
      </x:c>
      <x:c r="K89" s="33" t="str">
        <x:f>IF(AND(M89="OK",OR(NOT(ISNUMBER(Listas!$B$10)),Listas!$B$10&lt;(-4),Listas!$B$10&gt;0)),"REVISAR GAP",IF(M89="", "",IF(M89="REVISAR","REVISAR DADOS",IF(M89="IGNORADO","PESO ZERO",IF(J89&lt;=Listas!$B$10,"GAP CRÍTICO",IF(J89&lt;0,"ABAIXO DO ALVO",IF(J89=0,"NO ALVO","ACIMA DO ALVO")))))))</x:f>
      </x:c>
      <x:c r="L89" s="31"/>
      <x:c r="M89" s="1" t="str">
        <x:f>IF(COUNTA(A89:I89)=0,"",IF(OR(B89="",COUNTIF(Colaboradores!$A$5:$A$104,B89)&lt;&gt;1,AND(C89&lt;&gt;"Competência",C89&lt;&gt;"Meta"),NOT(ISNUMBER(E89)),E89&lt;0),"REVISAR",IF(E89=0,"IGNORADO",IF(OR(COUNT(F89,I89)&lt;&gt;2,MIN(F89,I89)&lt;1,MAX(F89,I89)&gt;5),"REVISAR","OK"))))</x:f>
      </x:c>
      <x:c r="N89" s="112" t="n">
        <x:f>IF(M89="OK",E89*I89,0)</x:f>
        <x:v>0</x:v>
      </x:c>
      <x:c r="O89" s="112" t="n">
        <x:f>IF(M89="OK",E89,0)</x:f>
        <x:v>0</x:v>
      </x:c>
      <x:c r="P89" s="1"/>
      <x:c r="Q89" s="1"/>
      <x:c r="R89" s="1"/>
      <x:c r="S89" s="1"/>
      <x:c r="T89" s="1"/>
      <x:c r="U89" s="1"/>
      <x:c r="V89" s="1"/>
      <x:c r="W89" s="1"/>
    </x:row>
    <x:row r="90">
      <x:c r="A90" s="30"/>
      <x:c r="B90" s="30"/>
      <x:c r="C90" s="30"/>
      <x:c r="D90" s="30"/>
      <x:c r="E90" s="34"/>
      <x:c r="F90" s="34"/>
      <x:c r="G90" s="34"/>
      <x:c r="H90" s="34"/>
      <x:c r="I90" s="34"/>
      <x:c r="J90" s="35" t="str">
        <x:f>IF(M90&lt;&gt;"OK","",I90-F90)</x:f>
      </x:c>
      <x:c r="K90" s="33" t="str">
        <x:f>IF(AND(M90="OK",OR(NOT(ISNUMBER(Listas!$B$10)),Listas!$B$10&lt;(-4),Listas!$B$10&gt;0)),"REVISAR GAP",IF(M90="", "",IF(M90="REVISAR","REVISAR DADOS",IF(M90="IGNORADO","PESO ZERO",IF(J90&lt;=Listas!$B$10,"GAP CRÍTICO",IF(J90&lt;0,"ABAIXO DO ALVO",IF(J90=0,"NO ALVO","ACIMA DO ALVO")))))))</x:f>
      </x:c>
      <x:c r="L90" s="31"/>
      <x:c r="M90" s="1" t="str">
        <x:f>IF(COUNTA(A90:I90)=0,"",IF(OR(B90="",COUNTIF(Colaboradores!$A$5:$A$104,B90)&lt;&gt;1,AND(C90&lt;&gt;"Competência",C90&lt;&gt;"Meta"),NOT(ISNUMBER(E90)),E90&lt;0),"REVISAR",IF(E90=0,"IGNORADO",IF(OR(COUNT(F90,I90)&lt;&gt;2,MIN(F90,I90)&lt;1,MAX(F90,I90)&gt;5),"REVISAR","OK"))))</x:f>
      </x:c>
      <x:c r="N90" s="112" t="n">
        <x:f>IF(M90="OK",E90*I90,0)</x:f>
        <x:v>0</x:v>
      </x:c>
      <x:c r="O90" s="112" t="n">
        <x:f>IF(M90="OK",E90,0)</x:f>
        <x:v>0</x:v>
      </x:c>
      <x:c r="P90" s="1"/>
      <x:c r="Q90" s="1"/>
      <x:c r="R90" s="1"/>
      <x:c r="S90" s="1"/>
      <x:c r="T90" s="1"/>
      <x:c r="U90" s="1"/>
      <x:c r="V90" s="1"/>
      <x:c r="W90" s="1"/>
    </x:row>
    <x:row r="91">
      <x:c r="A91" s="30"/>
      <x:c r="B91" s="30"/>
      <x:c r="C91" s="30"/>
      <x:c r="D91" s="30"/>
      <x:c r="E91" s="34"/>
      <x:c r="F91" s="34"/>
      <x:c r="G91" s="34"/>
      <x:c r="H91" s="34"/>
      <x:c r="I91" s="34"/>
      <x:c r="J91" s="35" t="str">
        <x:f>IF(M91&lt;&gt;"OK","",I91-F91)</x:f>
      </x:c>
      <x:c r="K91" s="33" t="str">
        <x:f>IF(AND(M91="OK",OR(NOT(ISNUMBER(Listas!$B$10)),Listas!$B$10&lt;(-4),Listas!$B$10&gt;0)),"REVISAR GAP",IF(M91="", "",IF(M91="REVISAR","REVISAR DADOS",IF(M91="IGNORADO","PESO ZERO",IF(J91&lt;=Listas!$B$10,"GAP CRÍTICO",IF(J91&lt;0,"ABAIXO DO ALVO",IF(J91=0,"NO ALVO","ACIMA DO ALVO")))))))</x:f>
      </x:c>
      <x:c r="L91" s="31"/>
      <x:c r="M91" s="1" t="str">
        <x:f>IF(COUNTA(A91:I91)=0,"",IF(OR(B91="",COUNTIF(Colaboradores!$A$5:$A$104,B91)&lt;&gt;1,AND(C91&lt;&gt;"Competência",C91&lt;&gt;"Meta"),NOT(ISNUMBER(E91)),E91&lt;0),"REVISAR",IF(E91=0,"IGNORADO",IF(OR(COUNT(F91,I91)&lt;&gt;2,MIN(F91,I91)&lt;1,MAX(F91,I91)&gt;5),"REVISAR","OK"))))</x:f>
      </x:c>
      <x:c r="N91" s="112" t="n">
        <x:f>IF(M91="OK",E91*I91,0)</x:f>
        <x:v>0</x:v>
      </x:c>
      <x:c r="O91" s="112" t="n">
        <x:f>IF(M91="OK",E91,0)</x:f>
        <x:v>0</x:v>
      </x:c>
      <x:c r="P91" s="1"/>
      <x:c r="Q91" s="1"/>
      <x:c r="R91" s="1"/>
      <x:c r="S91" s="1"/>
      <x:c r="T91" s="1"/>
      <x:c r="U91" s="1"/>
      <x:c r="V91" s="1"/>
      <x:c r="W91" s="1"/>
    </x:row>
    <x:row r="92">
      <x:c r="A92" s="30"/>
      <x:c r="B92" s="30"/>
      <x:c r="C92" s="30"/>
      <x:c r="D92" s="30"/>
      <x:c r="E92" s="34"/>
      <x:c r="F92" s="34"/>
      <x:c r="G92" s="34"/>
      <x:c r="H92" s="34"/>
      <x:c r="I92" s="34"/>
      <x:c r="J92" s="35" t="str">
        <x:f>IF(M92&lt;&gt;"OK","",I92-F92)</x:f>
      </x:c>
      <x:c r="K92" s="33" t="str">
        <x:f>IF(AND(M92="OK",OR(NOT(ISNUMBER(Listas!$B$10)),Listas!$B$10&lt;(-4),Listas!$B$10&gt;0)),"REVISAR GAP",IF(M92="", "",IF(M92="REVISAR","REVISAR DADOS",IF(M92="IGNORADO","PESO ZERO",IF(J92&lt;=Listas!$B$10,"GAP CRÍTICO",IF(J92&lt;0,"ABAIXO DO ALVO",IF(J92=0,"NO ALVO","ACIMA DO ALVO")))))))</x:f>
      </x:c>
      <x:c r="L92" s="31"/>
      <x:c r="M92" s="1" t="str">
        <x:f>IF(COUNTA(A92:I92)=0,"",IF(OR(B92="",COUNTIF(Colaboradores!$A$5:$A$104,B92)&lt;&gt;1,AND(C92&lt;&gt;"Competência",C92&lt;&gt;"Meta"),NOT(ISNUMBER(E92)),E92&lt;0),"REVISAR",IF(E92=0,"IGNORADO",IF(OR(COUNT(F92,I92)&lt;&gt;2,MIN(F92,I92)&lt;1,MAX(F92,I92)&gt;5),"REVISAR","OK"))))</x:f>
      </x:c>
      <x:c r="N92" s="112" t="n">
        <x:f>IF(M92="OK",E92*I92,0)</x:f>
        <x:v>0</x:v>
      </x:c>
      <x:c r="O92" s="112" t="n">
        <x:f>IF(M92="OK",E92,0)</x:f>
        <x:v>0</x:v>
      </x:c>
      <x:c r="P92" s="1"/>
      <x:c r="Q92" s="1"/>
      <x:c r="R92" s="1"/>
      <x:c r="S92" s="1"/>
      <x:c r="T92" s="1"/>
      <x:c r="U92" s="1"/>
      <x:c r="V92" s="1"/>
      <x:c r="W92" s="1"/>
    </x:row>
    <x:row r="93">
      <x:c r="A93" s="30"/>
      <x:c r="B93" s="30"/>
      <x:c r="C93" s="30"/>
      <x:c r="D93" s="30"/>
      <x:c r="E93" s="34"/>
      <x:c r="F93" s="34"/>
      <x:c r="G93" s="34"/>
      <x:c r="H93" s="34"/>
      <x:c r="I93" s="34"/>
      <x:c r="J93" s="35" t="str">
        <x:f>IF(M93&lt;&gt;"OK","",I93-F93)</x:f>
      </x:c>
      <x:c r="K93" s="33" t="str">
        <x:f>IF(AND(M93="OK",OR(NOT(ISNUMBER(Listas!$B$10)),Listas!$B$10&lt;(-4),Listas!$B$10&gt;0)),"REVISAR GAP",IF(M93="", "",IF(M93="REVISAR","REVISAR DADOS",IF(M93="IGNORADO","PESO ZERO",IF(J93&lt;=Listas!$B$10,"GAP CRÍTICO",IF(J93&lt;0,"ABAIXO DO ALVO",IF(J93=0,"NO ALVO","ACIMA DO ALVO")))))))</x:f>
      </x:c>
      <x:c r="L93" s="31"/>
      <x:c r="M93" s="1" t="str">
        <x:f>IF(COUNTA(A93:I93)=0,"",IF(OR(B93="",COUNTIF(Colaboradores!$A$5:$A$104,B93)&lt;&gt;1,AND(C93&lt;&gt;"Competência",C93&lt;&gt;"Meta"),NOT(ISNUMBER(E93)),E93&lt;0),"REVISAR",IF(E93=0,"IGNORADO",IF(OR(COUNT(F93,I93)&lt;&gt;2,MIN(F93,I93)&lt;1,MAX(F93,I93)&gt;5),"REVISAR","OK"))))</x:f>
      </x:c>
      <x:c r="N93" s="112" t="n">
        <x:f>IF(M93="OK",E93*I93,0)</x:f>
        <x:v>0</x:v>
      </x:c>
      <x:c r="O93" s="112" t="n">
        <x:f>IF(M93="OK",E93,0)</x:f>
        <x:v>0</x:v>
      </x:c>
      <x:c r="P93" s="1"/>
      <x:c r="Q93" s="1"/>
      <x:c r="R93" s="1"/>
      <x:c r="S93" s="1"/>
      <x:c r="T93" s="1"/>
      <x:c r="U93" s="1"/>
      <x:c r="V93" s="1"/>
      <x:c r="W93" s="1"/>
    </x:row>
    <x:row r="94">
      <x:c r="A94" s="30"/>
      <x:c r="B94" s="30"/>
      <x:c r="C94" s="30"/>
      <x:c r="D94" s="30"/>
      <x:c r="E94" s="34"/>
      <x:c r="F94" s="34"/>
      <x:c r="G94" s="34"/>
      <x:c r="H94" s="34"/>
      <x:c r="I94" s="34"/>
      <x:c r="J94" s="35" t="str">
        <x:f>IF(M94&lt;&gt;"OK","",I94-F94)</x:f>
      </x:c>
      <x:c r="K94" s="33" t="str">
        <x:f>IF(AND(M94="OK",OR(NOT(ISNUMBER(Listas!$B$10)),Listas!$B$10&lt;(-4),Listas!$B$10&gt;0)),"REVISAR GAP",IF(M94="", "",IF(M94="REVISAR","REVISAR DADOS",IF(M94="IGNORADO","PESO ZERO",IF(J94&lt;=Listas!$B$10,"GAP CRÍTICO",IF(J94&lt;0,"ABAIXO DO ALVO",IF(J94=0,"NO ALVO","ACIMA DO ALVO")))))))</x:f>
      </x:c>
      <x:c r="L94" s="31"/>
      <x:c r="M94" s="1" t="str">
        <x:f>IF(COUNTA(A94:I94)=0,"",IF(OR(B94="",COUNTIF(Colaboradores!$A$5:$A$104,B94)&lt;&gt;1,AND(C94&lt;&gt;"Competência",C94&lt;&gt;"Meta"),NOT(ISNUMBER(E94)),E94&lt;0),"REVISAR",IF(E94=0,"IGNORADO",IF(OR(COUNT(F94,I94)&lt;&gt;2,MIN(F94,I94)&lt;1,MAX(F94,I94)&gt;5),"REVISAR","OK"))))</x:f>
      </x:c>
      <x:c r="N94" s="112" t="n">
        <x:f>IF(M94="OK",E94*I94,0)</x:f>
        <x:v>0</x:v>
      </x:c>
      <x:c r="O94" s="112" t="n">
        <x:f>IF(M94="OK",E94,0)</x:f>
        <x:v>0</x:v>
      </x:c>
      <x:c r="P94" s="1"/>
      <x:c r="Q94" s="1"/>
      <x:c r="R94" s="1"/>
      <x:c r="S94" s="1"/>
      <x:c r="T94" s="1"/>
      <x:c r="U94" s="1"/>
      <x:c r="V94" s="1"/>
      <x:c r="W94" s="1"/>
    </x:row>
    <x:row r="95">
      <x:c r="A95" s="30"/>
      <x:c r="B95" s="30"/>
      <x:c r="C95" s="30"/>
      <x:c r="D95" s="30"/>
      <x:c r="E95" s="34"/>
      <x:c r="F95" s="34"/>
      <x:c r="G95" s="34"/>
      <x:c r="H95" s="34"/>
      <x:c r="I95" s="34"/>
      <x:c r="J95" s="35" t="str">
        <x:f>IF(M95&lt;&gt;"OK","",I95-F95)</x:f>
      </x:c>
      <x:c r="K95" s="33" t="str">
        <x:f>IF(AND(M95="OK",OR(NOT(ISNUMBER(Listas!$B$10)),Listas!$B$10&lt;(-4),Listas!$B$10&gt;0)),"REVISAR GAP",IF(M95="", "",IF(M95="REVISAR","REVISAR DADOS",IF(M95="IGNORADO","PESO ZERO",IF(J95&lt;=Listas!$B$10,"GAP CRÍTICO",IF(J95&lt;0,"ABAIXO DO ALVO",IF(J95=0,"NO ALVO","ACIMA DO ALVO")))))))</x:f>
      </x:c>
      <x:c r="L95" s="31"/>
      <x:c r="M95" s="1" t="str">
        <x:f>IF(COUNTA(A95:I95)=0,"",IF(OR(B95="",COUNTIF(Colaboradores!$A$5:$A$104,B95)&lt;&gt;1,AND(C95&lt;&gt;"Competência",C95&lt;&gt;"Meta"),NOT(ISNUMBER(E95)),E95&lt;0),"REVISAR",IF(E95=0,"IGNORADO",IF(OR(COUNT(F95,I95)&lt;&gt;2,MIN(F95,I95)&lt;1,MAX(F95,I95)&gt;5),"REVISAR","OK"))))</x:f>
      </x:c>
      <x:c r="N95" s="112" t="n">
        <x:f>IF(M95="OK",E95*I95,0)</x:f>
        <x:v>0</x:v>
      </x:c>
      <x:c r="O95" s="112" t="n">
        <x:f>IF(M95="OK",E95,0)</x:f>
        <x:v>0</x:v>
      </x:c>
      <x:c r="P95" s="1"/>
      <x:c r="Q95" s="1"/>
      <x:c r="R95" s="1"/>
      <x:c r="S95" s="1"/>
      <x:c r="T95" s="1"/>
      <x:c r="U95" s="1"/>
      <x:c r="V95" s="1"/>
      <x:c r="W95" s="1"/>
    </x:row>
    <x:row r="96">
      <x:c r="A96" s="30"/>
      <x:c r="B96" s="30"/>
      <x:c r="C96" s="30"/>
      <x:c r="D96" s="30"/>
      <x:c r="E96" s="34"/>
      <x:c r="F96" s="34"/>
      <x:c r="G96" s="34"/>
      <x:c r="H96" s="34"/>
      <x:c r="I96" s="34"/>
      <x:c r="J96" s="35" t="str">
        <x:f>IF(M96&lt;&gt;"OK","",I96-F96)</x:f>
      </x:c>
      <x:c r="K96" s="33" t="str">
        <x:f>IF(AND(M96="OK",OR(NOT(ISNUMBER(Listas!$B$10)),Listas!$B$10&lt;(-4),Listas!$B$10&gt;0)),"REVISAR GAP",IF(M96="", "",IF(M96="REVISAR","REVISAR DADOS",IF(M96="IGNORADO","PESO ZERO",IF(J96&lt;=Listas!$B$10,"GAP CRÍTICO",IF(J96&lt;0,"ABAIXO DO ALVO",IF(J96=0,"NO ALVO","ACIMA DO ALVO")))))))</x:f>
      </x:c>
      <x:c r="L96" s="31"/>
      <x:c r="M96" s="1" t="str">
        <x:f>IF(COUNTA(A96:I96)=0,"",IF(OR(B96="",COUNTIF(Colaboradores!$A$5:$A$104,B96)&lt;&gt;1,AND(C96&lt;&gt;"Competência",C96&lt;&gt;"Meta"),NOT(ISNUMBER(E96)),E96&lt;0),"REVISAR",IF(E96=0,"IGNORADO",IF(OR(COUNT(F96,I96)&lt;&gt;2,MIN(F96,I96)&lt;1,MAX(F96,I96)&gt;5),"REVISAR","OK"))))</x:f>
      </x:c>
      <x:c r="N96" s="112" t="n">
        <x:f>IF(M96="OK",E96*I96,0)</x:f>
        <x:v>0</x:v>
      </x:c>
      <x:c r="O96" s="112" t="n">
        <x:f>IF(M96="OK",E96,0)</x:f>
        <x:v>0</x:v>
      </x:c>
      <x:c r="P96" s="1"/>
      <x:c r="Q96" s="1"/>
      <x:c r="R96" s="1"/>
      <x:c r="S96" s="1"/>
      <x:c r="T96" s="1"/>
      <x:c r="U96" s="1"/>
      <x:c r="V96" s="1"/>
      <x:c r="W96" s="1"/>
    </x:row>
    <x:row r="97">
      <x:c r="A97" s="30"/>
      <x:c r="B97" s="30"/>
      <x:c r="C97" s="30"/>
      <x:c r="D97" s="30"/>
      <x:c r="E97" s="34"/>
      <x:c r="F97" s="34"/>
      <x:c r="G97" s="34"/>
      <x:c r="H97" s="34"/>
      <x:c r="I97" s="34"/>
      <x:c r="J97" s="35" t="str">
        <x:f>IF(M97&lt;&gt;"OK","",I97-F97)</x:f>
      </x:c>
      <x:c r="K97" s="33" t="str">
        <x:f>IF(AND(M97="OK",OR(NOT(ISNUMBER(Listas!$B$10)),Listas!$B$10&lt;(-4),Listas!$B$10&gt;0)),"REVISAR GAP",IF(M97="", "",IF(M97="REVISAR","REVISAR DADOS",IF(M97="IGNORADO","PESO ZERO",IF(J97&lt;=Listas!$B$10,"GAP CRÍTICO",IF(J97&lt;0,"ABAIXO DO ALVO",IF(J97=0,"NO ALVO","ACIMA DO ALVO")))))))</x:f>
      </x:c>
      <x:c r="L97" s="31"/>
      <x:c r="M97" s="1" t="str">
        <x:f>IF(COUNTA(A97:I97)=0,"",IF(OR(B97="",COUNTIF(Colaboradores!$A$5:$A$104,B97)&lt;&gt;1,AND(C97&lt;&gt;"Competência",C97&lt;&gt;"Meta"),NOT(ISNUMBER(E97)),E97&lt;0),"REVISAR",IF(E97=0,"IGNORADO",IF(OR(COUNT(F97,I97)&lt;&gt;2,MIN(F97,I97)&lt;1,MAX(F97,I97)&gt;5),"REVISAR","OK"))))</x:f>
      </x:c>
      <x:c r="N97" s="112" t="n">
        <x:f>IF(M97="OK",E97*I97,0)</x:f>
        <x:v>0</x:v>
      </x:c>
      <x:c r="O97" s="112" t="n">
        <x:f>IF(M97="OK",E97,0)</x:f>
        <x:v>0</x:v>
      </x:c>
      <x:c r="P97" s="1"/>
      <x:c r="Q97" s="1"/>
      <x:c r="R97" s="1"/>
      <x:c r="S97" s="1"/>
      <x:c r="T97" s="1"/>
      <x:c r="U97" s="1"/>
      <x:c r="V97" s="1"/>
      <x:c r="W97" s="1"/>
    </x:row>
    <x:row r="98">
      <x:c r="A98" s="30"/>
      <x:c r="B98" s="30"/>
      <x:c r="C98" s="30"/>
      <x:c r="D98" s="30"/>
      <x:c r="E98" s="34"/>
      <x:c r="F98" s="34"/>
      <x:c r="G98" s="34"/>
      <x:c r="H98" s="34"/>
      <x:c r="I98" s="34"/>
      <x:c r="J98" s="35" t="str">
        <x:f>IF(M98&lt;&gt;"OK","",I98-F98)</x:f>
      </x:c>
      <x:c r="K98" s="33" t="str">
        <x:f>IF(AND(M98="OK",OR(NOT(ISNUMBER(Listas!$B$10)),Listas!$B$10&lt;(-4),Listas!$B$10&gt;0)),"REVISAR GAP",IF(M98="", "",IF(M98="REVISAR","REVISAR DADOS",IF(M98="IGNORADO","PESO ZERO",IF(J98&lt;=Listas!$B$10,"GAP CRÍTICO",IF(J98&lt;0,"ABAIXO DO ALVO",IF(J98=0,"NO ALVO","ACIMA DO ALVO")))))))</x:f>
      </x:c>
      <x:c r="L98" s="31"/>
      <x:c r="M98" s="1" t="str">
        <x:f>IF(COUNTA(A98:I98)=0,"",IF(OR(B98="",COUNTIF(Colaboradores!$A$5:$A$104,B98)&lt;&gt;1,AND(C98&lt;&gt;"Competência",C98&lt;&gt;"Meta"),NOT(ISNUMBER(E98)),E98&lt;0),"REVISAR",IF(E98=0,"IGNORADO",IF(OR(COUNT(F98,I98)&lt;&gt;2,MIN(F98,I98)&lt;1,MAX(F98,I98)&gt;5),"REVISAR","OK"))))</x:f>
      </x:c>
      <x:c r="N98" s="112" t="n">
        <x:f>IF(M98="OK",E98*I98,0)</x:f>
        <x:v>0</x:v>
      </x:c>
      <x:c r="O98" s="112" t="n">
        <x:f>IF(M98="OK",E98,0)</x:f>
        <x:v>0</x:v>
      </x:c>
      <x:c r="P98" s="1"/>
      <x:c r="Q98" s="1"/>
      <x:c r="R98" s="1"/>
      <x:c r="S98" s="1"/>
      <x:c r="T98" s="1"/>
      <x:c r="U98" s="1"/>
      <x:c r="V98" s="1"/>
      <x:c r="W98" s="1"/>
    </x:row>
    <x:row r="99">
      <x:c r="A99" s="30"/>
      <x:c r="B99" s="30"/>
      <x:c r="C99" s="30"/>
      <x:c r="D99" s="30"/>
      <x:c r="E99" s="34"/>
      <x:c r="F99" s="34"/>
      <x:c r="G99" s="34"/>
      <x:c r="H99" s="34"/>
      <x:c r="I99" s="34"/>
      <x:c r="J99" s="35" t="str">
        <x:f>IF(M99&lt;&gt;"OK","",I99-F99)</x:f>
      </x:c>
      <x:c r="K99" s="33" t="str">
        <x:f>IF(AND(M99="OK",OR(NOT(ISNUMBER(Listas!$B$10)),Listas!$B$10&lt;(-4),Listas!$B$10&gt;0)),"REVISAR GAP",IF(M99="", "",IF(M99="REVISAR","REVISAR DADOS",IF(M99="IGNORADO","PESO ZERO",IF(J99&lt;=Listas!$B$10,"GAP CRÍTICO",IF(J99&lt;0,"ABAIXO DO ALVO",IF(J99=0,"NO ALVO","ACIMA DO ALVO")))))))</x:f>
      </x:c>
      <x:c r="L99" s="31"/>
      <x:c r="M99" s="1" t="str">
        <x:f>IF(COUNTA(A99:I99)=0,"",IF(OR(B99="",COUNTIF(Colaboradores!$A$5:$A$104,B99)&lt;&gt;1,AND(C99&lt;&gt;"Competência",C99&lt;&gt;"Meta"),NOT(ISNUMBER(E99)),E99&lt;0),"REVISAR",IF(E99=0,"IGNORADO",IF(OR(COUNT(F99,I99)&lt;&gt;2,MIN(F99,I99)&lt;1,MAX(F99,I99)&gt;5),"REVISAR","OK"))))</x:f>
      </x:c>
      <x:c r="N99" s="112" t="n">
        <x:f>IF(M99="OK",E99*I99,0)</x:f>
        <x:v>0</x:v>
      </x:c>
      <x:c r="O99" s="112" t="n">
        <x:f>IF(M99="OK",E99,0)</x:f>
        <x:v>0</x:v>
      </x:c>
      <x:c r="P99" s="1"/>
      <x:c r="Q99" s="1"/>
      <x:c r="R99" s="1"/>
      <x:c r="S99" s="1"/>
      <x:c r="T99" s="1"/>
      <x:c r="U99" s="1"/>
      <x:c r="V99" s="1"/>
      <x:c r="W99" s="1"/>
    </x:row>
    <x:row r="100">
      <x:c r="A100" s="30"/>
      <x:c r="B100" s="30"/>
      <x:c r="C100" s="30"/>
      <x:c r="D100" s="30"/>
      <x:c r="E100" s="34"/>
      <x:c r="F100" s="34"/>
      <x:c r="G100" s="34"/>
      <x:c r="H100" s="34"/>
      <x:c r="I100" s="34"/>
      <x:c r="J100" s="35" t="str">
        <x:f>IF(M100&lt;&gt;"OK","",I100-F100)</x:f>
      </x:c>
      <x:c r="K100" s="33" t="str">
        <x:f>IF(AND(M100="OK",OR(NOT(ISNUMBER(Listas!$B$10)),Listas!$B$10&lt;(-4),Listas!$B$10&gt;0)),"REVISAR GAP",IF(M100="", "",IF(M100="REVISAR","REVISAR DADOS",IF(M100="IGNORADO","PESO ZERO",IF(J100&lt;=Listas!$B$10,"GAP CRÍTICO",IF(J100&lt;0,"ABAIXO DO ALVO",IF(J100=0,"NO ALVO","ACIMA DO ALVO")))))))</x:f>
      </x:c>
      <x:c r="L100" s="31"/>
      <x:c r="M100" s="1" t="str">
        <x:f>IF(COUNTA(A100:I100)=0,"",IF(OR(B100="",COUNTIF(Colaboradores!$A$5:$A$104,B100)&lt;&gt;1,AND(C100&lt;&gt;"Competência",C100&lt;&gt;"Meta"),NOT(ISNUMBER(E100)),E100&lt;0),"REVISAR",IF(E100=0,"IGNORADO",IF(OR(COUNT(F100,I100)&lt;&gt;2,MIN(F100,I100)&lt;1,MAX(F100,I100)&gt;5),"REVISAR","OK"))))</x:f>
      </x:c>
      <x:c r="N100" s="112" t="n">
        <x:f>IF(M100="OK",E100*I100,0)</x:f>
        <x:v>0</x:v>
      </x:c>
      <x:c r="O100" s="112" t="n">
        <x:f>IF(M100="OK",E100,0)</x:f>
        <x:v>0</x:v>
      </x:c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30"/>
      <x:c r="B101" s="30"/>
      <x:c r="C101" s="30"/>
      <x:c r="D101" s="30"/>
      <x:c r="E101" s="34"/>
      <x:c r="F101" s="34"/>
      <x:c r="G101" s="34"/>
      <x:c r="H101" s="34"/>
      <x:c r="I101" s="34"/>
      <x:c r="J101" s="35" t="str">
        <x:f>IF(M101&lt;&gt;"OK","",I101-F101)</x:f>
      </x:c>
      <x:c r="K101" s="33" t="str">
        <x:f>IF(AND(M101="OK",OR(NOT(ISNUMBER(Listas!$B$10)),Listas!$B$10&lt;(-4),Listas!$B$10&gt;0)),"REVISAR GAP",IF(M101="", "",IF(M101="REVISAR","REVISAR DADOS",IF(M101="IGNORADO","PESO ZERO",IF(J101&lt;=Listas!$B$10,"GAP CRÍTICO",IF(J101&lt;0,"ABAIXO DO ALVO",IF(J101=0,"NO ALVO","ACIMA DO ALVO")))))))</x:f>
      </x:c>
      <x:c r="L101" s="31"/>
      <x:c r="M101" s="1" t="str">
        <x:f>IF(COUNTA(A101:I101)=0,"",IF(OR(B101="",COUNTIF(Colaboradores!$A$5:$A$104,B101)&lt;&gt;1,AND(C101&lt;&gt;"Competência",C101&lt;&gt;"Meta"),NOT(ISNUMBER(E101)),E101&lt;0),"REVISAR",IF(E101=0,"IGNORADO",IF(OR(COUNT(F101,I101)&lt;&gt;2,MIN(F101,I101)&lt;1,MAX(F101,I101)&gt;5),"REVISAR","OK"))))</x:f>
      </x:c>
      <x:c r="N101" s="112" t="n">
        <x:f>IF(M101="OK",E101*I101,0)</x:f>
        <x:v>0</x:v>
      </x:c>
      <x:c r="O101" s="112" t="n">
        <x:f>IF(M101="OK",E101,0)</x:f>
        <x:v>0</x:v>
      </x:c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30"/>
      <x:c r="B102" s="30"/>
      <x:c r="C102" s="30"/>
      <x:c r="D102" s="30"/>
      <x:c r="E102" s="34"/>
      <x:c r="F102" s="34"/>
      <x:c r="G102" s="34"/>
      <x:c r="H102" s="34"/>
      <x:c r="I102" s="34"/>
      <x:c r="J102" s="35" t="str">
        <x:f>IF(M102&lt;&gt;"OK","",I102-F102)</x:f>
      </x:c>
      <x:c r="K102" s="33" t="str">
        <x:f>IF(AND(M102="OK",OR(NOT(ISNUMBER(Listas!$B$10)),Listas!$B$10&lt;(-4),Listas!$B$10&gt;0)),"REVISAR GAP",IF(M102="", "",IF(M102="REVISAR","REVISAR DADOS",IF(M102="IGNORADO","PESO ZERO",IF(J102&lt;=Listas!$B$10,"GAP CRÍTICO",IF(J102&lt;0,"ABAIXO DO ALVO",IF(J102=0,"NO ALVO","ACIMA DO ALVO")))))))</x:f>
      </x:c>
      <x:c r="L102" s="31"/>
      <x:c r="M102" s="1" t="str">
        <x:f>IF(COUNTA(A102:I102)=0,"",IF(OR(B102="",COUNTIF(Colaboradores!$A$5:$A$104,B102)&lt;&gt;1,AND(C102&lt;&gt;"Competência",C102&lt;&gt;"Meta"),NOT(ISNUMBER(E102)),E102&lt;0),"REVISAR",IF(E102=0,"IGNORADO",IF(OR(COUNT(F102,I102)&lt;&gt;2,MIN(F102,I102)&lt;1,MAX(F102,I102)&gt;5),"REVISAR","OK"))))</x:f>
      </x:c>
      <x:c r="N102" s="112" t="n">
        <x:f>IF(M102="OK",E102*I102,0)</x:f>
        <x:v>0</x:v>
      </x:c>
      <x:c r="O102" s="112" t="n">
        <x:f>IF(M102="OK",E102,0)</x:f>
        <x:v>0</x:v>
      </x:c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30"/>
      <x:c r="B103" s="30"/>
      <x:c r="C103" s="30"/>
      <x:c r="D103" s="30"/>
      <x:c r="E103" s="34"/>
      <x:c r="F103" s="34"/>
      <x:c r="G103" s="34"/>
      <x:c r="H103" s="34"/>
      <x:c r="I103" s="34"/>
      <x:c r="J103" s="35" t="str">
        <x:f>IF(M103&lt;&gt;"OK","",I103-F103)</x:f>
      </x:c>
      <x:c r="K103" s="33" t="str">
        <x:f>IF(AND(M103="OK",OR(NOT(ISNUMBER(Listas!$B$10)),Listas!$B$10&lt;(-4),Listas!$B$10&gt;0)),"REVISAR GAP",IF(M103="", "",IF(M103="REVISAR","REVISAR DADOS",IF(M103="IGNORADO","PESO ZERO",IF(J103&lt;=Listas!$B$10,"GAP CRÍTICO",IF(J103&lt;0,"ABAIXO DO ALVO",IF(J103=0,"NO ALVO","ACIMA DO ALVO")))))))</x:f>
      </x:c>
      <x:c r="L103" s="31"/>
      <x:c r="M103" s="1" t="str">
        <x:f>IF(COUNTA(A103:I103)=0,"",IF(OR(B103="",COUNTIF(Colaboradores!$A$5:$A$104,B103)&lt;&gt;1,AND(C103&lt;&gt;"Competência",C103&lt;&gt;"Meta"),NOT(ISNUMBER(E103)),E103&lt;0),"REVISAR",IF(E103=0,"IGNORADO",IF(OR(COUNT(F103,I103)&lt;&gt;2,MIN(F103,I103)&lt;1,MAX(F103,I103)&gt;5),"REVISAR","OK"))))</x:f>
      </x:c>
      <x:c r="N103" s="112" t="n">
        <x:f>IF(M103="OK",E103*I103,0)</x:f>
        <x:v>0</x:v>
      </x:c>
      <x:c r="O103" s="112" t="n">
        <x:f>IF(M103="OK",E103,0)</x:f>
        <x:v>0</x:v>
      </x:c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30"/>
      <x:c r="B104" s="30"/>
      <x:c r="C104" s="30"/>
      <x:c r="D104" s="30"/>
      <x:c r="E104" s="34"/>
      <x:c r="F104" s="34"/>
      <x:c r="G104" s="34"/>
      <x:c r="H104" s="34"/>
      <x:c r="I104" s="34"/>
      <x:c r="J104" s="35" t="str">
        <x:f>IF(M104&lt;&gt;"OK","",I104-F104)</x:f>
      </x:c>
      <x:c r="K104" s="33" t="str">
        <x:f>IF(AND(M104="OK",OR(NOT(ISNUMBER(Listas!$B$10)),Listas!$B$10&lt;(-4),Listas!$B$10&gt;0)),"REVISAR GAP",IF(M104="", "",IF(M104="REVISAR","REVISAR DADOS",IF(M104="IGNORADO","PESO ZERO",IF(J104&lt;=Listas!$B$10,"GAP CRÍTICO",IF(J104&lt;0,"ABAIXO DO ALVO",IF(J104=0,"NO ALVO","ACIMA DO ALVO")))))))</x:f>
      </x:c>
      <x:c r="L104" s="31"/>
      <x:c r="M104" s="1" t="str">
        <x:f>IF(COUNTA(A104:I104)=0,"",IF(OR(B104="",COUNTIF(Colaboradores!$A$5:$A$104,B104)&lt;&gt;1,AND(C104&lt;&gt;"Competência",C104&lt;&gt;"Meta"),NOT(ISNUMBER(E104)),E104&lt;0),"REVISAR",IF(E104=0,"IGNORADO",IF(OR(COUNT(F104,I104)&lt;&gt;2,MIN(F104,I104)&lt;1,MAX(F104,I104)&gt;5),"REVISAR","OK"))))</x:f>
      </x:c>
      <x:c r="N104" s="112" t="n">
        <x:f>IF(M104="OK",E104*I104,0)</x:f>
        <x:v>0</x:v>
      </x:c>
      <x:c r="O104" s="112" t="n">
        <x:f>IF(M104="OK",E104,0)</x:f>
        <x:v>0</x:v>
      </x:c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30"/>
      <x:c r="B105" s="30"/>
      <x:c r="C105" s="30"/>
      <x:c r="D105" s="30"/>
      <x:c r="E105" s="34"/>
      <x:c r="F105" s="34"/>
      <x:c r="G105" s="34"/>
      <x:c r="H105" s="34"/>
      <x:c r="I105" s="34"/>
      <x:c r="J105" s="35" t="str">
        <x:f>IF(M105&lt;&gt;"OK","",I105-F105)</x:f>
      </x:c>
      <x:c r="K105" s="33" t="str">
        <x:f>IF(AND(M105="OK",OR(NOT(ISNUMBER(Listas!$B$10)),Listas!$B$10&lt;(-4),Listas!$B$10&gt;0)),"REVISAR GAP",IF(M105="", "",IF(M105="REVISAR","REVISAR DADOS",IF(M105="IGNORADO","PESO ZERO",IF(J105&lt;=Listas!$B$10,"GAP CRÍTICO",IF(J105&lt;0,"ABAIXO DO ALVO",IF(J105=0,"NO ALVO","ACIMA DO ALVO")))))))</x:f>
      </x:c>
      <x:c r="L105" s="31"/>
      <x:c r="M105" s="1" t="str">
        <x:f>IF(COUNTA(A105:I105)=0,"",IF(OR(B105="",COUNTIF(Colaboradores!$A$5:$A$104,B105)&lt;&gt;1,AND(C105&lt;&gt;"Competência",C105&lt;&gt;"Meta"),NOT(ISNUMBER(E105)),E105&lt;0),"REVISAR",IF(E105=0,"IGNORADO",IF(OR(COUNT(F105,I105)&lt;&gt;2,MIN(F105,I105)&lt;1,MAX(F105,I105)&gt;5),"REVISAR","OK"))))</x:f>
      </x:c>
      <x:c r="N105" s="112" t="n">
        <x:f>IF(M105="OK",E105*I105,0)</x:f>
        <x:v>0</x:v>
      </x:c>
      <x:c r="O105" s="112" t="n">
        <x:f>IF(M105="OK",E105,0)</x:f>
        <x:v>0</x:v>
      </x:c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30"/>
      <x:c r="B106" s="30"/>
      <x:c r="C106" s="30"/>
      <x:c r="D106" s="30"/>
      <x:c r="E106" s="34"/>
      <x:c r="F106" s="34"/>
      <x:c r="G106" s="34"/>
      <x:c r="H106" s="34"/>
      <x:c r="I106" s="34"/>
      <x:c r="J106" s="35" t="str">
        <x:f>IF(M106&lt;&gt;"OK","",I106-F106)</x:f>
      </x:c>
      <x:c r="K106" s="33" t="str">
        <x:f>IF(AND(M106="OK",OR(NOT(ISNUMBER(Listas!$B$10)),Listas!$B$10&lt;(-4),Listas!$B$10&gt;0)),"REVISAR GAP",IF(M106="", "",IF(M106="REVISAR","REVISAR DADOS",IF(M106="IGNORADO","PESO ZERO",IF(J106&lt;=Listas!$B$10,"GAP CRÍTICO",IF(J106&lt;0,"ABAIXO DO ALVO",IF(J106=0,"NO ALVO","ACIMA DO ALVO")))))))</x:f>
      </x:c>
      <x:c r="L106" s="31"/>
      <x:c r="M106" s="1" t="str">
        <x:f>IF(COUNTA(A106:I106)=0,"",IF(OR(B106="",COUNTIF(Colaboradores!$A$5:$A$104,B106)&lt;&gt;1,AND(C106&lt;&gt;"Competência",C106&lt;&gt;"Meta"),NOT(ISNUMBER(E106)),E106&lt;0),"REVISAR",IF(E106=0,"IGNORADO",IF(OR(COUNT(F106,I106)&lt;&gt;2,MIN(F106,I106)&lt;1,MAX(F106,I106)&gt;5),"REVISAR","OK"))))</x:f>
      </x:c>
      <x:c r="N106" s="112" t="n">
        <x:f>IF(M106="OK",E106*I106,0)</x:f>
        <x:v>0</x:v>
      </x:c>
      <x:c r="O106" s="112" t="n">
        <x:f>IF(M106="OK",E106,0)</x:f>
        <x:v>0</x:v>
      </x:c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30"/>
      <x:c r="B107" s="30"/>
      <x:c r="C107" s="30"/>
      <x:c r="D107" s="30"/>
      <x:c r="E107" s="34"/>
      <x:c r="F107" s="34"/>
      <x:c r="G107" s="34"/>
      <x:c r="H107" s="34"/>
      <x:c r="I107" s="34"/>
      <x:c r="J107" s="35" t="str">
        <x:f>IF(M107&lt;&gt;"OK","",I107-F107)</x:f>
      </x:c>
      <x:c r="K107" s="33" t="str">
        <x:f>IF(AND(M107="OK",OR(NOT(ISNUMBER(Listas!$B$10)),Listas!$B$10&lt;(-4),Listas!$B$10&gt;0)),"REVISAR GAP",IF(M107="", "",IF(M107="REVISAR","REVISAR DADOS",IF(M107="IGNORADO","PESO ZERO",IF(J107&lt;=Listas!$B$10,"GAP CRÍTICO",IF(J107&lt;0,"ABAIXO DO ALVO",IF(J107=0,"NO ALVO","ACIMA DO ALVO")))))))</x:f>
      </x:c>
      <x:c r="L107" s="31"/>
      <x:c r="M107" s="1" t="str">
        <x:f>IF(COUNTA(A107:I107)=0,"",IF(OR(B107="",COUNTIF(Colaboradores!$A$5:$A$104,B107)&lt;&gt;1,AND(C107&lt;&gt;"Competência",C107&lt;&gt;"Meta"),NOT(ISNUMBER(E107)),E107&lt;0),"REVISAR",IF(E107=0,"IGNORADO",IF(OR(COUNT(F107,I107)&lt;&gt;2,MIN(F107,I107)&lt;1,MAX(F107,I107)&gt;5),"REVISAR","OK"))))</x:f>
      </x:c>
      <x:c r="N107" s="112" t="n">
        <x:f>IF(M107="OK",E107*I107,0)</x:f>
        <x:v>0</x:v>
      </x:c>
      <x:c r="O107" s="112" t="n">
        <x:f>IF(M107="OK",E107,0)</x:f>
        <x:v>0</x:v>
      </x:c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30"/>
      <x:c r="B108" s="30"/>
      <x:c r="C108" s="30"/>
      <x:c r="D108" s="30"/>
      <x:c r="E108" s="34"/>
      <x:c r="F108" s="34"/>
      <x:c r="G108" s="34"/>
      <x:c r="H108" s="34"/>
      <x:c r="I108" s="34"/>
      <x:c r="J108" s="35" t="str">
        <x:f>IF(M108&lt;&gt;"OK","",I108-F108)</x:f>
      </x:c>
      <x:c r="K108" s="33" t="str">
        <x:f>IF(AND(M108="OK",OR(NOT(ISNUMBER(Listas!$B$10)),Listas!$B$10&lt;(-4),Listas!$B$10&gt;0)),"REVISAR GAP",IF(M108="", "",IF(M108="REVISAR","REVISAR DADOS",IF(M108="IGNORADO","PESO ZERO",IF(J108&lt;=Listas!$B$10,"GAP CRÍTICO",IF(J108&lt;0,"ABAIXO DO ALVO",IF(J108=0,"NO ALVO","ACIMA DO ALVO")))))))</x:f>
      </x:c>
      <x:c r="L108" s="31"/>
      <x:c r="M108" s="1" t="str">
        <x:f>IF(COUNTA(A108:I108)=0,"",IF(OR(B108="",COUNTIF(Colaboradores!$A$5:$A$104,B108)&lt;&gt;1,AND(C108&lt;&gt;"Competência",C108&lt;&gt;"Meta"),NOT(ISNUMBER(E108)),E108&lt;0),"REVISAR",IF(E108=0,"IGNORADO",IF(OR(COUNT(F108,I108)&lt;&gt;2,MIN(F108,I108)&lt;1,MAX(F108,I108)&gt;5),"REVISAR","OK"))))</x:f>
      </x:c>
      <x:c r="N108" s="112" t="n">
        <x:f>IF(M108="OK",E108*I108,0)</x:f>
        <x:v>0</x:v>
      </x:c>
      <x:c r="O108" s="112" t="n">
        <x:f>IF(M108="OK",E108,0)</x:f>
        <x:v>0</x:v>
      </x:c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30"/>
      <x:c r="B109" s="30"/>
      <x:c r="C109" s="30"/>
      <x:c r="D109" s="30"/>
      <x:c r="E109" s="34"/>
      <x:c r="F109" s="34"/>
      <x:c r="G109" s="34"/>
      <x:c r="H109" s="34"/>
      <x:c r="I109" s="34"/>
      <x:c r="J109" s="35" t="str">
        <x:f>IF(M109&lt;&gt;"OK","",I109-F109)</x:f>
      </x:c>
      <x:c r="K109" s="33" t="str">
        <x:f>IF(AND(M109="OK",OR(NOT(ISNUMBER(Listas!$B$10)),Listas!$B$10&lt;(-4),Listas!$B$10&gt;0)),"REVISAR GAP",IF(M109="", "",IF(M109="REVISAR","REVISAR DADOS",IF(M109="IGNORADO","PESO ZERO",IF(J109&lt;=Listas!$B$10,"GAP CRÍTICO",IF(J109&lt;0,"ABAIXO DO ALVO",IF(J109=0,"NO ALVO","ACIMA DO ALVO")))))))</x:f>
      </x:c>
      <x:c r="L109" s="31"/>
      <x:c r="M109" s="1" t="str">
        <x:f>IF(COUNTA(A109:I109)=0,"",IF(OR(B109="",COUNTIF(Colaboradores!$A$5:$A$104,B109)&lt;&gt;1,AND(C109&lt;&gt;"Competência",C109&lt;&gt;"Meta"),NOT(ISNUMBER(E109)),E109&lt;0),"REVISAR",IF(E109=0,"IGNORADO",IF(OR(COUNT(F109,I109)&lt;&gt;2,MIN(F109,I109)&lt;1,MAX(F109,I109)&gt;5),"REVISAR","OK"))))</x:f>
      </x:c>
      <x:c r="N109" s="112" t="n">
        <x:f>IF(M109="OK",E109*I109,0)</x:f>
        <x:v>0</x:v>
      </x:c>
      <x:c r="O109" s="112" t="n">
        <x:f>IF(M109="OK",E109,0)</x:f>
        <x:v>0</x:v>
      </x:c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30"/>
      <x:c r="B110" s="30"/>
      <x:c r="C110" s="30"/>
      <x:c r="D110" s="30"/>
      <x:c r="E110" s="34"/>
      <x:c r="F110" s="34"/>
      <x:c r="G110" s="34"/>
      <x:c r="H110" s="34"/>
      <x:c r="I110" s="34"/>
      <x:c r="J110" s="35" t="str">
        <x:f>IF(M110&lt;&gt;"OK","",I110-F110)</x:f>
      </x:c>
      <x:c r="K110" s="33" t="str">
        <x:f>IF(AND(M110="OK",OR(NOT(ISNUMBER(Listas!$B$10)),Listas!$B$10&lt;(-4),Listas!$B$10&gt;0)),"REVISAR GAP",IF(M110="", "",IF(M110="REVISAR","REVISAR DADOS",IF(M110="IGNORADO","PESO ZERO",IF(J110&lt;=Listas!$B$10,"GAP CRÍTICO",IF(J110&lt;0,"ABAIXO DO ALVO",IF(J110=0,"NO ALVO","ACIMA DO ALVO")))))))</x:f>
      </x:c>
      <x:c r="L110" s="31"/>
      <x:c r="M110" s="1" t="str">
        <x:f>IF(COUNTA(A110:I110)=0,"",IF(OR(B110="",COUNTIF(Colaboradores!$A$5:$A$104,B110)&lt;&gt;1,AND(C110&lt;&gt;"Competência",C110&lt;&gt;"Meta"),NOT(ISNUMBER(E110)),E110&lt;0),"REVISAR",IF(E110=0,"IGNORADO",IF(OR(COUNT(F110,I110)&lt;&gt;2,MIN(F110,I110)&lt;1,MAX(F110,I110)&gt;5),"REVISAR","OK"))))</x:f>
      </x:c>
      <x:c r="N110" s="112" t="n">
        <x:f>IF(M110="OK",E110*I110,0)</x:f>
        <x:v>0</x:v>
      </x:c>
      <x:c r="O110" s="112" t="n">
        <x:f>IF(M110="OK",E110,0)</x:f>
        <x:v>0</x:v>
      </x:c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30"/>
      <x:c r="B111" s="30"/>
      <x:c r="C111" s="30"/>
      <x:c r="D111" s="30"/>
      <x:c r="E111" s="34"/>
      <x:c r="F111" s="34"/>
      <x:c r="G111" s="34"/>
      <x:c r="H111" s="34"/>
      <x:c r="I111" s="34"/>
      <x:c r="J111" s="35" t="str">
        <x:f>IF(M111&lt;&gt;"OK","",I111-F111)</x:f>
      </x:c>
      <x:c r="K111" s="33" t="str">
        <x:f>IF(AND(M111="OK",OR(NOT(ISNUMBER(Listas!$B$10)),Listas!$B$10&lt;(-4),Listas!$B$10&gt;0)),"REVISAR GAP",IF(M111="", "",IF(M111="REVISAR","REVISAR DADOS",IF(M111="IGNORADO","PESO ZERO",IF(J111&lt;=Listas!$B$10,"GAP CRÍTICO",IF(J111&lt;0,"ABAIXO DO ALVO",IF(J111=0,"NO ALVO","ACIMA DO ALVO")))))))</x:f>
      </x:c>
      <x:c r="L111" s="31"/>
      <x:c r="M111" s="1" t="str">
        <x:f>IF(COUNTA(A111:I111)=0,"",IF(OR(B111="",COUNTIF(Colaboradores!$A$5:$A$104,B111)&lt;&gt;1,AND(C111&lt;&gt;"Competência",C111&lt;&gt;"Meta"),NOT(ISNUMBER(E111)),E111&lt;0),"REVISAR",IF(E111=0,"IGNORADO",IF(OR(COUNT(F111,I111)&lt;&gt;2,MIN(F111,I111)&lt;1,MAX(F111,I111)&gt;5),"REVISAR","OK"))))</x:f>
      </x:c>
      <x:c r="N111" s="112" t="n">
        <x:f>IF(M111="OK",E111*I111,0)</x:f>
        <x:v>0</x:v>
      </x:c>
      <x:c r="O111" s="112" t="n">
        <x:f>IF(M111="OK",E111,0)</x:f>
        <x:v>0</x:v>
      </x:c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30"/>
      <x:c r="B112" s="30"/>
      <x:c r="C112" s="30"/>
      <x:c r="D112" s="30"/>
      <x:c r="E112" s="34"/>
      <x:c r="F112" s="34"/>
      <x:c r="G112" s="34"/>
      <x:c r="H112" s="34"/>
      <x:c r="I112" s="34"/>
      <x:c r="J112" s="35" t="str">
        <x:f>IF(M112&lt;&gt;"OK","",I112-F112)</x:f>
      </x:c>
      <x:c r="K112" s="33" t="str">
        <x:f>IF(AND(M112="OK",OR(NOT(ISNUMBER(Listas!$B$10)),Listas!$B$10&lt;(-4),Listas!$B$10&gt;0)),"REVISAR GAP",IF(M112="", "",IF(M112="REVISAR","REVISAR DADOS",IF(M112="IGNORADO","PESO ZERO",IF(J112&lt;=Listas!$B$10,"GAP CRÍTICO",IF(J112&lt;0,"ABAIXO DO ALVO",IF(J112=0,"NO ALVO","ACIMA DO ALVO")))))))</x:f>
      </x:c>
      <x:c r="L112" s="31"/>
      <x:c r="M112" s="1" t="str">
        <x:f>IF(COUNTA(A112:I112)=0,"",IF(OR(B112="",COUNTIF(Colaboradores!$A$5:$A$104,B112)&lt;&gt;1,AND(C112&lt;&gt;"Competência",C112&lt;&gt;"Meta"),NOT(ISNUMBER(E112)),E112&lt;0),"REVISAR",IF(E112=0,"IGNORADO",IF(OR(COUNT(F112,I112)&lt;&gt;2,MIN(F112,I112)&lt;1,MAX(F112,I112)&gt;5),"REVISAR","OK"))))</x:f>
      </x:c>
      <x:c r="N112" s="112" t="n">
        <x:f>IF(M112="OK",E112*I112,0)</x:f>
        <x:v>0</x:v>
      </x:c>
      <x:c r="O112" s="112" t="n">
        <x:f>IF(M112="OK",E112,0)</x:f>
        <x:v>0</x:v>
      </x:c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30"/>
      <x:c r="B113" s="30"/>
      <x:c r="C113" s="30"/>
      <x:c r="D113" s="30"/>
      <x:c r="E113" s="34"/>
      <x:c r="F113" s="34"/>
      <x:c r="G113" s="34"/>
      <x:c r="H113" s="34"/>
      <x:c r="I113" s="34"/>
      <x:c r="J113" s="35" t="str">
        <x:f>IF(M113&lt;&gt;"OK","",I113-F113)</x:f>
      </x:c>
      <x:c r="K113" s="33" t="str">
        <x:f>IF(AND(M113="OK",OR(NOT(ISNUMBER(Listas!$B$10)),Listas!$B$10&lt;(-4),Listas!$B$10&gt;0)),"REVISAR GAP",IF(M113="", "",IF(M113="REVISAR","REVISAR DADOS",IF(M113="IGNORADO","PESO ZERO",IF(J113&lt;=Listas!$B$10,"GAP CRÍTICO",IF(J113&lt;0,"ABAIXO DO ALVO",IF(J113=0,"NO ALVO","ACIMA DO ALVO")))))))</x:f>
      </x:c>
      <x:c r="L113" s="31"/>
      <x:c r="M113" s="1" t="str">
        <x:f>IF(COUNTA(A113:I113)=0,"",IF(OR(B113="",COUNTIF(Colaboradores!$A$5:$A$104,B113)&lt;&gt;1,AND(C113&lt;&gt;"Competência",C113&lt;&gt;"Meta"),NOT(ISNUMBER(E113)),E113&lt;0),"REVISAR",IF(E113=0,"IGNORADO",IF(OR(COUNT(F113,I113)&lt;&gt;2,MIN(F113,I113)&lt;1,MAX(F113,I113)&gt;5),"REVISAR","OK"))))</x:f>
      </x:c>
      <x:c r="N113" s="112" t="n">
        <x:f>IF(M113="OK",E113*I113,0)</x:f>
        <x:v>0</x:v>
      </x:c>
      <x:c r="O113" s="112" t="n">
        <x:f>IF(M113="OK",E113,0)</x:f>
        <x:v>0</x:v>
      </x:c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30"/>
      <x:c r="B114" s="30"/>
      <x:c r="C114" s="30"/>
      <x:c r="D114" s="30"/>
      <x:c r="E114" s="34"/>
      <x:c r="F114" s="34"/>
      <x:c r="G114" s="34"/>
      <x:c r="H114" s="34"/>
      <x:c r="I114" s="34"/>
      <x:c r="J114" s="35" t="str">
        <x:f>IF(M114&lt;&gt;"OK","",I114-F114)</x:f>
      </x:c>
      <x:c r="K114" s="33" t="str">
        <x:f>IF(AND(M114="OK",OR(NOT(ISNUMBER(Listas!$B$10)),Listas!$B$10&lt;(-4),Listas!$B$10&gt;0)),"REVISAR GAP",IF(M114="", "",IF(M114="REVISAR","REVISAR DADOS",IF(M114="IGNORADO","PESO ZERO",IF(J114&lt;=Listas!$B$10,"GAP CRÍTICO",IF(J114&lt;0,"ABAIXO DO ALVO",IF(J114=0,"NO ALVO","ACIMA DO ALVO")))))))</x:f>
      </x:c>
      <x:c r="L114" s="31"/>
      <x:c r="M114" s="1" t="str">
        <x:f>IF(COUNTA(A114:I114)=0,"",IF(OR(B114="",COUNTIF(Colaboradores!$A$5:$A$104,B114)&lt;&gt;1,AND(C114&lt;&gt;"Competência",C114&lt;&gt;"Meta"),NOT(ISNUMBER(E114)),E114&lt;0),"REVISAR",IF(E114=0,"IGNORADO",IF(OR(COUNT(F114,I114)&lt;&gt;2,MIN(F114,I114)&lt;1,MAX(F114,I114)&gt;5),"REVISAR","OK"))))</x:f>
      </x:c>
      <x:c r="N114" s="112" t="n">
        <x:f>IF(M114="OK",E114*I114,0)</x:f>
        <x:v>0</x:v>
      </x:c>
      <x:c r="O114" s="112" t="n">
        <x:f>IF(M114="OK",E114,0)</x:f>
        <x:v>0</x:v>
      </x:c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30"/>
      <x:c r="B115" s="30"/>
      <x:c r="C115" s="30"/>
      <x:c r="D115" s="30"/>
      <x:c r="E115" s="34"/>
      <x:c r="F115" s="34"/>
      <x:c r="G115" s="34"/>
      <x:c r="H115" s="34"/>
      <x:c r="I115" s="34"/>
      <x:c r="J115" s="35" t="str">
        <x:f>IF(M115&lt;&gt;"OK","",I115-F115)</x:f>
      </x:c>
      <x:c r="K115" s="33" t="str">
        <x:f>IF(AND(M115="OK",OR(NOT(ISNUMBER(Listas!$B$10)),Listas!$B$10&lt;(-4),Listas!$B$10&gt;0)),"REVISAR GAP",IF(M115="", "",IF(M115="REVISAR","REVISAR DADOS",IF(M115="IGNORADO","PESO ZERO",IF(J115&lt;=Listas!$B$10,"GAP CRÍTICO",IF(J115&lt;0,"ABAIXO DO ALVO",IF(J115=0,"NO ALVO","ACIMA DO ALVO")))))))</x:f>
      </x:c>
      <x:c r="L115" s="31"/>
      <x:c r="M115" s="1" t="str">
        <x:f>IF(COUNTA(A115:I115)=0,"",IF(OR(B115="",COUNTIF(Colaboradores!$A$5:$A$104,B115)&lt;&gt;1,AND(C115&lt;&gt;"Competência",C115&lt;&gt;"Meta"),NOT(ISNUMBER(E115)),E115&lt;0),"REVISAR",IF(E115=0,"IGNORADO",IF(OR(COUNT(F115,I115)&lt;&gt;2,MIN(F115,I115)&lt;1,MAX(F115,I115)&gt;5),"REVISAR","OK"))))</x:f>
      </x:c>
      <x:c r="N115" s="112" t="n">
        <x:f>IF(M115="OK",E115*I115,0)</x:f>
        <x:v>0</x:v>
      </x:c>
      <x:c r="O115" s="112" t="n">
        <x:f>IF(M115="OK",E115,0)</x:f>
        <x:v>0</x:v>
      </x:c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30"/>
      <x:c r="B116" s="30"/>
      <x:c r="C116" s="30"/>
      <x:c r="D116" s="30"/>
      <x:c r="E116" s="34"/>
      <x:c r="F116" s="34"/>
      <x:c r="G116" s="34"/>
      <x:c r="H116" s="34"/>
      <x:c r="I116" s="34"/>
      <x:c r="J116" s="35" t="str">
        <x:f>IF(M116&lt;&gt;"OK","",I116-F116)</x:f>
      </x:c>
      <x:c r="K116" s="33" t="str">
        <x:f>IF(AND(M116="OK",OR(NOT(ISNUMBER(Listas!$B$10)),Listas!$B$10&lt;(-4),Listas!$B$10&gt;0)),"REVISAR GAP",IF(M116="", "",IF(M116="REVISAR","REVISAR DADOS",IF(M116="IGNORADO","PESO ZERO",IF(J116&lt;=Listas!$B$10,"GAP CRÍTICO",IF(J116&lt;0,"ABAIXO DO ALVO",IF(J116=0,"NO ALVO","ACIMA DO ALVO")))))))</x:f>
      </x:c>
      <x:c r="L116" s="31"/>
      <x:c r="M116" s="1" t="str">
        <x:f>IF(COUNTA(A116:I116)=0,"",IF(OR(B116="",COUNTIF(Colaboradores!$A$5:$A$104,B116)&lt;&gt;1,AND(C116&lt;&gt;"Competência",C116&lt;&gt;"Meta"),NOT(ISNUMBER(E116)),E116&lt;0),"REVISAR",IF(E116=0,"IGNORADO",IF(OR(COUNT(F116,I116)&lt;&gt;2,MIN(F116,I116)&lt;1,MAX(F116,I116)&gt;5),"REVISAR","OK"))))</x:f>
      </x:c>
      <x:c r="N116" s="112" t="n">
        <x:f>IF(M116="OK",E116*I116,0)</x:f>
        <x:v>0</x:v>
      </x:c>
      <x:c r="O116" s="112" t="n">
        <x:f>IF(M116="OK",E116,0)</x:f>
        <x:v>0</x:v>
      </x:c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30"/>
      <x:c r="B117" s="30"/>
      <x:c r="C117" s="30"/>
      <x:c r="D117" s="30"/>
      <x:c r="E117" s="34"/>
      <x:c r="F117" s="34"/>
      <x:c r="G117" s="34"/>
      <x:c r="H117" s="34"/>
      <x:c r="I117" s="34"/>
      <x:c r="J117" s="35" t="str">
        <x:f>IF(M117&lt;&gt;"OK","",I117-F117)</x:f>
      </x:c>
      <x:c r="K117" s="33" t="str">
        <x:f>IF(AND(M117="OK",OR(NOT(ISNUMBER(Listas!$B$10)),Listas!$B$10&lt;(-4),Listas!$B$10&gt;0)),"REVISAR GAP",IF(M117="", "",IF(M117="REVISAR","REVISAR DADOS",IF(M117="IGNORADO","PESO ZERO",IF(J117&lt;=Listas!$B$10,"GAP CRÍTICO",IF(J117&lt;0,"ABAIXO DO ALVO",IF(J117=0,"NO ALVO","ACIMA DO ALVO")))))))</x:f>
      </x:c>
      <x:c r="L117" s="31"/>
      <x:c r="M117" s="1" t="str">
        <x:f>IF(COUNTA(A117:I117)=0,"",IF(OR(B117="",COUNTIF(Colaboradores!$A$5:$A$104,B117)&lt;&gt;1,AND(C117&lt;&gt;"Competência",C117&lt;&gt;"Meta"),NOT(ISNUMBER(E117)),E117&lt;0),"REVISAR",IF(E117=0,"IGNORADO",IF(OR(COUNT(F117,I117)&lt;&gt;2,MIN(F117,I117)&lt;1,MAX(F117,I117)&gt;5),"REVISAR","OK"))))</x:f>
      </x:c>
      <x:c r="N117" s="112" t="n">
        <x:f>IF(M117="OK",E117*I117,0)</x:f>
        <x:v>0</x:v>
      </x:c>
      <x:c r="O117" s="112" t="n">
        <x:f>IF(M117="OK",E117,0)</x:f>
        <x:v>0</x:v>
      </x:c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30"/>
      <x:c r="B118" s="30"/>
      <x:c r="C118" s="30"/>
      <x:c r="D118" s="30"/>
      <x:c r="E118" s="34"/>
      <x:c r="F118" s="34"/>
      <x:c r="G118" s="34"/>
      <x:c r="H118" s="34"/>
      <x:c r="I118" s="34"/>
      <x:c r="J118" s="35" t="str">
        <x:f>IF(M118&lt;&gt;"OK","",I118-F118)</x:f>
      </x:c>
      <x:c r="K118" s="33" t="str">
        <x:f>IF(AND(M118="OK",OR(NOT(ISNUMBER(Listas!$B$10)),Listas!$B$10&lt;(-4),Listas!$B$10&gt;0)),"REVISAR GAP",IF(M118="", "",IF(M118="REVISAR","REVISAR DADOS",IF(M118="IGNORADO","PESO ZERO",IF(J118&lt;=Listas!$B$10,"GAP CRÍTICO",IF(J118&lt;0,"ABAIXO DO ALVO",IF(J118=0,"NO ALVO","ACIMA DO ALVO")))))))</x:f>
      </x:c>
      <x:c r="L118" s="31"/>
      <x:c r="M118" s="1" t="str">
        <x:f>IF(COUNTA(A118:I118)=0,"",IF(OR(B118="",COUNTIF(Colaboradores!$A$5:$A$104,B118)&lt;&gt;1,AND(C118&lt;&gt;"Competência",C118&lt;&gt;"Meta"),NOT(ISNUMBER(E118)),E118&lt;0),"REVISAR",IF(E118=0,"IGNORADO",IF(OR(COUNT(F118,I118)&lt;&gt;2,MIN(F118,I118)&lt;1,MAX(F118,I118)&gt;5),"REVISAR","OK"))))</x:f>
      </x:c>
      <x:c r="N118" s="112" t="n">
        <x:f>IF(M118="OK",E118*I118,0)</x:f>
        <x:v>0</x:v>
      </x:c>
      <x:c r="O118" s="112" t="n">
        <x:f>IF(M118="OK",E118,0)</x:f>
        <x:v>0</x:v>
      </x:c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30"/>
      <x:c r="B119" s="30"/>
      <x:c r="C119" s="30"/>
      <x:c r="D119" s="30"/>
      <x:c r="E119" s="34"/>
      <x:c r="F119" s="34"/>
      <x:c r="G119" s="34"/>
      <x:c r="H119" s="34"/>
      <x:c r="I119" s="34"/>
      <x:c r="J119" s="35" t="str">
        <x:f>IF(M119&lt;&gt;"OK","",I119-F119)</x:f>
      </x:c>
      <x:c r="K119" s="33" t="str">
        <x:f>IF(AND(M119="OK",OR(NOT(ISNUMBER(Listas!$B$10)),Listas!$B$10&lt;(-4),Listas!$B$10&gt;0)),"REVISAR GAP",IF(M119="", "",IF(M119="REVISAR","REVISAR DADOS",IF(M119="IGNORADO","PESO ZERO",IF(J119&lt;=Listas!$B$10,"GAP CRÍTICO",IF(J119&lt;0,"ABAIXO DO ALVO",IF(J119=0,"NO ALVO","ACIMA DO ALVO")))))))</x:f>
      </x:c>
      <x:c r="L119" s="31"/>
      <x:c r="M119" s="1" t="str">
        <x:f>IF(COUNTA(A119:I119)=0,"",IF(OR(B119="",COUNTIF(Colaboradores!$A$5:$A$104,B119)&lt;&gt;1,AND(C119&lt;&gt;"Competência",C119&lt;&gt;"Meta"),NOT(ISNUMBER(E119)),E119&lt;0),"REVISAR",IF(E119=0,"IGNORADO",IF(OR(COUNT(F119,I119)&lt;&gt;2,MIN(F119,I119)&lt;1,MAX(F119,I119)&gt;5),"REVISAR","OK"))))</x:f>
      </x:c>
      <x:c r="N119" s="112" t="n">
        <x:f>IF(M119="OK",E119*I119,0)</x:f>
        <x:v>0</x:v>
      </x:c>
      <x:c r="O119" s="112" t="n">
        <x:f>IF(M119="OK",E119,0)</x:f>
        <x:v>0</x:v>
      </x:c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30"/>
      <x:c r="B120" s="30"/>
      <x:c r="C120" s="30"/>
      <x:c r="D120" s="30"/>
      <x:c r="E120" s="34"/>
      <x:c r="F120" s="34"/>
      <x:c r="G120" s="34"/>
      <x:c r="H120" s="34"/>
      <x:c r="I120" s="34"/>
      <x:c r="J120" s="35" t="str">
        <x:f>IF(M120&lt;&gt;"OK","",I120-F120)</x:f>
      </x:c>
      <x:c r="K120" s="33" t="str">
        <x:f>IF(AND(M120="OK",OR(NOT(ISNUMBER(Listas!$B$10)),Listas!$B$10&lt;(-4),Listas!$B$10&gt;0)),"REVISAR GAP",IF(M120="", "",IF(M120="REVISAR","REVISAR DADOS",IF(M120="IGNORADO","PESO ZERO",IF(J120&lt;=Listas!$B$10,"GAP CRÍTICO",IF(J120&lt;0,"ABAIXO DO ALVO",IF(J120=0,"NO ALVO","ACIMA DO ALVO")))))))</x:f>
      </x:c>
      <x:c r="L120" s="31"/>
      <x:c r="M120" s="1" t="str">
        <x:f>IF(COUNTA(A120:I120)=0,"",IF(OR(B120="",COUNTIF(Colaboradores!$A$5:$A$104,B120)&lt;&gt;1,AND(C120&lt;&gt;"Competência",C120&lt;&gt;"Meta"),NOT(ISNUMBER(E120)),E120&lt;0),"REVISAR",IF(E120=0,"IGNORADO",IF(OR(COUNT(F120,I120)&lt;&gt;2,MIN(F120,I120)&lt;1,MAX(F120,I120)&gt;5),"REVISAR","OK"))))</x:f>
      </x:c>
      <x:c r="N120" s="112" t="n">
        <x:f>IF(M120="OK",E120*I120,0)</x:f>
        <x:v>0</x:v>
      </x:c>
      <x:c r="O120" s="112" t="n">
        <x:f>IF(M120="OK",E120,0)</x:f>
        <x:v>0</x:v>
      </x:c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30"/>
      <x:c r="B121" s="30"/>
      <x:c r="C121" s="30"/>
      <x:c r="D121" s="30"/>
      <x:c r="E121" s="34"/>
      <x:c r="F121" s="34"/>
      <x:c r="G121" s="34"/>
      <x:c r="H121" s="34"/>
      <x:c r="I121" s="34"/>
      <x:c r="J121" s="35" t="str">
        <x:f>IF(M121&lt;&gt;"OK","",I121-F121)</x:f>
      </x:c>
      <x:c r="K121" s="33" t="str">
        <x:f>IF(AND(M121="OK",OR(NOT(ISNUMBER(Listas!$B$10)),Listas!$B$10&lt;(-4),Listas!$B$10&gt;0)),"REVISAR GAP",IF(M121="", "",IF(M121="REVISAR","REVISAR DADOS",IF(M121="IGNORADO","PESO ZERO",IF(J121&lt;=Listas!$B$10,"GAP CRÍTICO",IF(J121&lt;0,"ABAIXO DO ALVO",IF(J121=0,"NO ALVO","ACIMA DO ALVO")))))))</x:f>
      </x:c>
      <x:c r="L121" s="31"/>
      <x:c r="M121" s="1" t="str">
        <x:f>IF(COUNTA(A121:I121)=0,"",IF(OR(B121="",COUNTIF(Colaboradores!$A$5:$A$104,B121)&lt;&gt;1,AND(C121&lt;&gt;"Competência",C121&lt;&gt;"Meta"),NOT(ISNUMBER(E121)),E121&lt;0),"REVISAR",IF(E121=0,"IGNORADO",IF(OR(COUNT(F121,I121)&lt;&gt;2,MIN(F121,I121)&lt;1,MAX(F121,I121)&gt;5),"REVISAR","OK"))))</x:f>
      </x:c>
      <x:c r="N121" s="112" t="n">
        <x:f>IF(M121="OK",E121*I121,0)</x:f>
        <x:v>0</x:v>
      </x:c>
      <x:c r="O121" s="112" t="n">
        <x:f>IF(M121="OK",E121,0)</x:f>
        <x:v>0</x:v>
      </x:c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30"/>
      <x:c r="B122" s="30"/>
      <x:c r="C122" s="30"/>
      <x:c r="D122" s="30"/>
      <x:c r="E122" s="34"/>
      <x:c r="F122" s="34"/>
      <x:c r="G122" s="34"/>
      <x:c r="H122" s="34"/>
      <x:c r="I122" s="34"/>
      <x:c r="J122" s="35" t="str">
        <x:f>IF(M122&lt;&gt;"OK","",I122-F122)</x:f>
      </x:c>
      <x:c r="K122" s="33" t="str">
        <x:f>IF(AND(M122="OK",OR(NOT(ISNUMBER(Listas!$B$10)),Listas!$B$10&lt;(-4),Listas!$B$10&gt;0)),"REVISAR GAP",IF(M122="", "",IF(M122="REVISAR","REVISAR DADOS",IF(M122="IGNORADO","PESO ZERO",IF(J122&lt;=Listas!$B$10,"GAP CRÍTICO",IF(J122&lt;0,"ABAIXO DO ALVO",IF(J122=0,"NO ALVO","ACIMA DO ALVO")))))))</x:f>
      </x:c>
      <x:c r="L122" s="31"/>
      <x:c r="M122" s="1" t="str">
        <x:f>IF(COUNTA(A122:I122)=0,"",IF(OR(B122="",COUNTIF(Colaboradores!$A$5:$A$104,B122)&lt;&gt;1,AND(C122&lt;&gt;"Competência",C122&lt;&gt;"Meta"),NOT(ISNUMBER(E122)),E122&lt;0),"REVISAR",IF(E122=0,"IGNORADO",IF(OR(COUNT(F122,I122)&lt;&gt;2,MIN(F122,I122)&lt;1,MAX(F122,I122)&gt;5),"REVISAR","OK"))))</x:f>
      </x:c>
      <x:c r="N122" s="112" t="n">
        <x:f>IF(M122="OK",E122*I122,0)</x:f>
        <x:v>0</x:v>
      </x:c>
      <x:c r="O122" s="112" t="n">
        <x:f>IF(M122="OK",E122,0)</x:f>
        <x:v>0</x:v>
      </x:c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30"/>
      <x:c r="B123" s="30"/>
      <x:c r="C123" s="30"/>
      <x:c r="D123" s="30"/>
      <x:c r="E123" s="34"/>
      <x:c r="F123" s="34"/>
      <x:c r="G123" s="34"/>
      <x:c r="H123" s="34"/>
      <x:c r="I123" s="34"/>
      <x:c r="J123" s="35" t="str">
        <x:f>IF(M123&lt;&gt;"OK","",I123-F123)</x:f>
      </x:c>
      <x:c r="K123" s="33" t="str">
        <x:f>IF(AND(M123="OK",OR(NOT(ISNUMBER(Listas!$B$10)),Listas!$B$10&lt;(-4),Listas!$B$10&gt;0)),"REVISAR GAP",IF(M123="", "",IF(M123="REVISAR","REVISAR DADOS",IF(M123="IGNORADO","PESO ZERO",IF(J123&lt;=Listas!$B$10,"GAP CRÍTICO",IF(J123&lt;0,"ABAIXO DO ALVO",IF(J123=0,"NO ALVO","ACIMA DO ALVO")))))))</x:f>
      </x:c>
      <x:c r="L123" s="31"/>
      <x:c r="M123" s="1" t="str">
        <x:f>IF(COUNTA(A123:I123)=0,"",IF(OR(B123="",COUNTIF(Colaboradores!$A$5:$A$104,B123)&lt;&gt;1,AND(C123&lt;&gt;"Competência",C123&lt;&gt;"Meta"),NOT(ISNUMBER(E123)),E123&lt;0),"REVISAR",IF(E123=0,"IGNORADO",IF(OR(COUNT(F123,I123)&lt;&gt;2,MIN(F123,I123)&lt;1,MAX(F123,I123)&gt;5),"REVISAR","OK"))))</x:f>
      </x:c>
      <x:c r="N123" s="112" t="n">
        <x:f>IF(M123="OK",E123*I123,0)</x:f>
        <x:v>0</x:v>
      </x:c>
      <x:c r="O123" s="112" t="n">
        <x:f>IF(M123="OK",E123,0)</x:f>
        <x:v>0</x:v>
      </x:c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30"/>
      <x:c r="B124" s="30"/>
      <x:c r="C124" s="30"/>
      <x:c r="D124" s="30"/>
      <x:c r="E124" s="34"/>
      <x:c r="F124" s="34"/>
      <x:c r="G124" s="34"/>
      <x:c r="H124" s="34"/>
      <x:c r="I124" s="34"/>
      <x:c r="J124" s="35" t="str">
        <x:f>IF(M124&lt;&gt;"OK","",I124-F124)</x:f>
      </x:c>
      <x:c r="K124" s="33" t="str">
        <x:f>IF(AND(M124="OK",OR(NOT(ISNUMBER(Listas!$B$10)),Listas!$B$10&lt;(-4),Listas!$B$10&gt;0)),"REVISAR GAP",IF(M124="", "",IF(M124="REVISAR","REVISAR DADOS",IF(M124="IGNORADO","PESO ZERO",IF(J124&lt;=Listas!$B$10,"GAP CRÍTICO",IF(J124&lt;0,"ABAIXO DO ALVO",IF(J124=0,"NO ALVO","ACIMA DO ALVO")))))))</x:f>
      </x:c>
      <x:c r="L124" s="31"/>
      <x:c r="M124" s="1" t="str">
        <x:f>IF(COUNTA(A124:I124)=0,"",IF(OR(B124="",COUNTIF(Colaboradores!$A$5:$A$104,B124)&lt;&gt;1,AND(C124&lt;&gt;"Competência",C124&lt;&gt;"Meta"),NOT(ISNUMBER(E124)),E124&lt;0),"REVISAR",IF(E124=0,"IGNORADO",IF(OR(COUNT(F124,I124)&lt;&gt;2,MIN(F124,I124)&lt;1,MAX(F124,I124)&gt;5),"REVISAR","OK"))))</x:f>
      </x:c>
      <x:c r="N124" s="112" t="n">
        <x:f>IF(M124="OK",E124*I124,0)</x:f>
        <x:v>0</x:v>
      </x:c>
      <x:c r="O124" s="112" t="n">
        <x:f>IF(M124="OK",E124,0)</x:f>
        <x:v>0</x:v>
      </x:c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30"/>
      <x:c r="B125" s="30"/>
      <x:c r="C125" s="30"/>
      <x:c r="D125" s="30"/>
      <x:c r="E125" s="34"/>
      <x:c r="F125" s="34"/>
      <x:c r="G125" s="34"/>
      <x:c r="H125" s="34"/>
      <x:c r="I125" s="34"/>
      <x:c r="J125" s="35" t="str">
        <x:f>IF(M125&lt;&gt;"OK","",I125-F125)</x:f>
      </x:c>
      <x:c r="K125" s="33" t="str">
        <x:f>IF(AND(M125="OK",OR(NOT(ISNUMBER(Listas!$B$10)),Listas!$B$10&lt;(-4),Listas!$B$10&gt;0)),"REVISAR GAP",IF(M125="", "",IF(M125="REVISAR","REVISAR DADOS",IF(M125="IGNORADO","PESO ZERO",IF(J125&lt;=Listas!$B$10,"GAP CRÍTICO",IF(J125&lt;0,"ABAIXO DO ALVO",IF(J125=0,"NO ALVO","ACIMA DO ALVO")))))))</x:f>
      </x:c>
      <x:c r="L125" s="31"/>
      <x:c r="M125" s="1" t="str">
        <x:f>IF(COUNTA(A125:I125)=0,"",IF(OR(B125="",COUNTIF(Colaboradores!$A$5:$A$104,B125)&lt;&gt;1,AND(C125&lt;&gt;"Competência",C125&lt;&gt;"Meta"),NOT(ISNUMBER(E125)),E125&lt;0),"REVISAR",IF(E125=0,"IGNORADO",IF(OR(COUNT(F125,I125)&lt;&gt;2,MIN(F125,I125)&lt;1,MAX(F125,I125)&gt;5),"REVISAR","OK"))))</x:f>
      </x:c>
      <x:c r="N125" s="112" t="n">
        <x:f>IF(M125="OK",E125*I125,0)</x:f>
        <x:v>0</x:v>
      </x:c>
      <x:c r="O125" s="112" t="n">
        <x:f>IF(M125="OK",E125,0)</x:f>
        <x:v>0</x:v>
      </x:c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30"/>
      <x:c r="B126" s="30"/>
      <x:c r="C126" s="30"/>
      <x:c r="D126" s="30"/>
      <x:c r="E126" s="34"/>
      <x:c r="F126" s="34"/>
      <x:c r="G126" s="34"/>
      <x:c r="H126" s="34"/>
      <x:c r="I126" s="34"/>
      <x:c r="J126" s="35" t="str">
        <x:f>IF(M126&lt;&gt;"OK","",I126-F126)</x:f>
      </x:c>
      <x:c r="K126" s="33" t="str">
        <x:f>IF(AND(M126="OK",OR(NOT(ISNUMBER(Listas!$B$10)),Listas!$B$10&lt;(-4),Listas!$B$10&gt;0)),"REVISAR GAP",IF(M126="", "",IF(M126="REVISAR","REVISAR DADOS",IF(M126="IGNORADO","PESO ZERO",IF(J126&lt;=Listas!$B$10,"GAP CRÍTICO",IF(J126&lt;0,"ABAIXO DO ALVO",IF(J126=0,"NO ALVO","ACIMA DO ALVO")))))))</x:f>
      </x:c>
      <x:c r="L126" s="31"/>
      <x:c r="M126" s="1" t="str">
        <x:f>IF(COUNTA(A126:I126)=0,"",IF(OR(B126="",COUNTIF(Colaboradores!$A$5:$A$104,B126)&lt;&gt;1,AND(C126&lt;&gt;"Competência",C126&lt;&gt;"Meta"),NOT(ISNUMBER(E126)),E126&lt;0),"REVISAR",IF(E126=0,"IGNORADO",IF(OR(COUNT(F126,I126)&lt;&gt;2,MIN(F126,I126)&lt;1,MAX(F126,I126)&gt;5),"REVISAR","OK"))))</x:f>
      </x:c>
      <x:c r="N126" s="112" t="n">
        <x:f>IF(M126="OK",E126*I126,0)</x:f>
        <x:v>0</x:v>
      </x:c>
      <x:c r="O126" s="112" t="n">
        <x:f>IF(M126="OK",E126,0)</x:f>
        <x:v>0</x:v>
      </x:c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30"/>
      <x:c r="B127" s="30"/>
      <x:c r="C127" s="30"/>
      <x:c r="D127" s="30"/>
      <x:c r="E127" s="34"/>
      <x:c r="F127" s="34"/>
      <x:c r="G127" s="34"/>
      <x:c r="H127" s="34"/>
      <x:c r="I127" s="34"/>
      <x:c r="J127" s="35" t="str">
        <x:f>IF(M127&lt;&gt;"OK","",I127-F127)</x:f>
      </x:c>
      <x:c r="K127" s="33" t="str">
        <x:f>IF(AND(M127="OK",OR(NOT(ISNUMBER(Listas!$B$10)),Listas!$B$10&lt;(-4),Listas!$B$10&gt;0)),"REVISAR GAP",IF(M127="", "",IF(M127="REVISAR","REVISAR DADOS",IF(M127="IGNORADO","PESO ZERO",IF(J127&lt;=Listas!$B$10,"GAP CRÍTICO",IF(J127&lt;0,"ABAIXO DO ALVO",IF(J127=0,"NO ALVO","ACIMA DO ALVO")))))))</x:f>
      </x:c>
      <x:c r="L127" s="31"/>
      <x:c r="M127" s="1" t="str">
        <x:f>IF(COUNTA(A127:I127)=0,"",IF(OR(B127="",COUNTIF(Colaboradores!$A$5:$A$104,B127)&lt;&gt;1,AND(C127&lt;&gt;"Competência",C127&lt;&gt;"Meta"),NOT(ISNUMBER(E127)),E127&lt;0),"REVISAR",IF(E127=0,"IGNORADO",IF(OR(COUNT(F127,I127)&lt;&gt;2,MIN(F127,I127)&lt;1,MAX(F127,I127)&gt;5),"REVISAR","OK"))))</x:f>
      </x:c>
      <x:c r="N127" s="112" t="n">
        <x:f>IF(M127="OK",E127*I127,0)</x:f>
        <x:v>0</x:v>
      </x:c>
      <x:c r="O127" s="112" t="n">
        <x:f>IF(M127="OK",E127,0)</x:f>
        <x:v>0</x:v>
      </x:c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30"/>
      <x:c r="B128" s="30"/>
      <x:c r="C128" s="30"/>
      <x:c r="D128" s="30"/>
      <x:c r="E128" s="34"/>
      <x:c r="F128" s="34"/>
      <x:c r="G128" s="34"/>
      <x:c r="H128" s="34"/>
      <x:c r="I128" s="34"/>
      <x:c r="J128" s="35" t="str">
        <x:f>IF(M128&lt;&gt;"OK","",I128-F128)</x:f>
      </x:c>
      <x:c r="K128" s="33" t="str">
        <x:f>IF(AND(M128="OK",OR(NOT(ISNUMBER(Listas!$B$10)),Listas!$B$10&lt;(-4),Listas!$B$10&gt;0)),"REVISAR GAP",IF(M128="", "",IF(M128="REVISAR","REVISAR DADOS",IF(M128="IGNORADO","PESO ZERO",IF(J128&lt;=Listas!$B$10,"GAP CRÍTICO",IF(J128&lt;0,"ABAIXO DO ALVO",IF(J128=0,"NO ALVO","ACIMA DO ALVO")))))))</x:f>
      </x:c>
      <x:c r="L128" s="31"/>
      <x:c r="M128" s="1" t="str">
        <x:f>IF(COUNTA(A128:I128)=0,"",IF(OR(B128="",COUNTIF(Colaboradores!$A$5:$A$104,B128)&lt;&gt;1,AND(C128&lt;&gt;"Competência",C128&lt;&gt;"Meta"),NOT(ISNUMBER(E128)),E128&lt;0),"REVISAR",IF(E128=0,"IGNORADO",IF(OR(COUNT(F128,I128)&lt;&gt;2,MIN(F128,I128)&lt;1,MAX(F128,I128)&gt;5),"REVISAR","OK"))))</x:f>
      </x:c>
      <x:c r="N128" s="112" t="n">
        <x:f>IF(M128="OK",E128*I128,0)</x:f>
        <x:v>0</x:v>
      </x:c>
      <x:c r="O128" s="112" t="n">
        <x:f>IF(M128="OK",E128,0)</x:f>
        <x:v>0</x:v>
      </x:c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30"/>
      <x:c r="B129" s="30"/>
      <x:c r="C129" s="30"/>
      <x:c r="D129" s="30"/>
      <x:c r="E129" s="34"/>
      <x:c r="F129" s="34"/>
      <x:c r="G129" s="34"/>
      <x:c r="H129" s="34"/>
      <x:c r="I129" s="34"/>
      <x:c r="J129" s="35" t="str">
        <x:f>IF(M129&lt;&gt;"OK","",I129-F129)</x:f>
      </x:c>
      <x:c r="K129" s="33" t="str">
        <x:f>IF(AND(M129="OK",OR(NOT(ISNUMBER(Listas!$B$10)),Listas!$B$10&lt;(-4),Listas!$B$10&gt;0)),"REVISAR GAP",IF(M129="", "",IF(M129="REVISAR","REVISAR DADOS",IF(M129="IGNORADO","PESO ZERO",IF(J129&lt;=Listas!$B$10,"GAP CRÍTICO",IF(J129&lt;0,"ABAIXO DO ALVO",IF(J129=0,"NO ALVO","ACIMA DO ALVO")))))))</x:f>
      </x:c>
      <x:c r="L129" s="31"/>
      <x:c r="M129" s="1" t="str">
        <x:f>IF(COUNTA(A129:I129)=0,"",IF(OR(B129="",COUNTIF(Colaboradores!$A$5:$A$104,B129)&lt;&gt;1,AND(C129&lt;&gt;"Competência",C129&lt;&gt;"Meta"),NOT(ISNUMBER(E129)),E129&lt;0),"REVISAR",IF(E129=0,"IGNORADO",IF(OR(COUNT(F129,I129)&lt;&gt;2,MIN(F129,I129)&lt;1,MAX(F129,I129)&gt;5),"REVISAR","OK"))))</x:f>
      </x:c>
      <x:c r="N129" s="112" t="n">
        <x:f>IF(M129="OK",E129*I129,0)</x:f>
        <x:v>0</x:v>
      </x:c>
      <x:c r="O129" s="112" t="n">
        <x:f>IF(M129="OK",E129,0)</x:f>
        <x:v>0</x:v>
      </x:c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30"/>
      <x:c r="B130" s="30"/>
      <x:c r="C130" s="30"/>
      <x:c r="D130" s="30"/>
      <x:c r="E130" s="34"/>
      <x:c r="F130" s="34"/>
      <x:c r="G130" s="34"/>
      <x:c r="H130" s="34"/>
      <x:c r="I130" s="34"/>
      <x:c r="J130" s="35" t="str">
        <x:f>IF(M130&lt;&gt;"OK","",I130-F130)</x:f>
      </x:c>
      <x:c r="K130" s="33" t="str">
        <x:f>IF(AND(M130="OK",OR(NOT(ISNUMBER(Listas!$B$10)),Listas!$B$10&lt;(-4),Listas!$B$10&gt;0)),"REVISAR GAP",IF(M130="", "",IF(M130="REVISAR","REVISAR DADOS",IF(M130="IGNORADO","PESO ZERO",IF(J130&lt;=Listas!$B$10,"GAP CRÍTICO",IF(J130&lt;0,"ABAIXO DO ALVO",IF(J130=0,"NO ALVO","ACIMA DO ALVO")))))))</x:f>
      </x:c>
      <x:c r="L130" s="31"/>
      <x:c r="M130" s="1" t="str">
        <x:f>IF(COUNTA(A130:I130)=0,"",IF(OR(B130="",COUNTIF(Colaboradores!$A$5:$A$104,B130)&lt;&gt;1,AND(C130&lt;&gt;"Competência",C130&lt;&gt;"Meta"),NOT(ISNUMBER(E130)),E130&lt;0),"REVISAR",IF(E130=0,"IGNORADO",IF(OR(COUNT(F130,I130)&lt;&gt;2,MIN(F130,I130)&lt;1,MAX(F130,I130)&gt;5),"REVISAR","OK"))))</x:f>
      </x:c>
      <x:c r="N130" s="112" t="n">
        <x:f>IF(M130="OK",E130*I130,0)</x:f>
        <x:v>0</x:v>
      </x:c>
      <x:c r="O130" s="112" t="n">
        <x:f>IF(M130="OK",E130,0)</x:f>
        <x:v>0</x:v>
      </x:c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30"/>
      <x:c r="B131" s="30"/>
      <x:c r="C131" s="30"/>
      <x:c r="D131" s="30"/>
      <x:c r="E131" s="34"/>
      <x:c r="F131" s="34"/>
      <x:c r="G131" s="34"/>
      <x:c r="H131" s="34"/>
      <x:c r="I131" s="34"/>
      <x:c r="J131" s="35" t="str">
        <x:f>IF(M131&lt;&gt;"OK","",I131-F131)</x:f>
      </x:c>
      <x:c r="K131" s="33" t="str">
        <x:f>IF(AND(M131="OK",OR(NOT(ISNUMBER(Listas!$B$10)),Listas!$B$10&lt;(-4),Listas!$B$10&gt;0)),"REVISAR GAP",IF(M131="", "",IF(M131="REVISAR","REVISAR DADOS",IF(M131="IGNORADO","PESO ZERO",IF(J131&lt;=Listas!$B$10,"GAP CRÍTICO",IF(J131&lt;0,"ABAIXO DO ALVO",IF(J131=0,"NO ALVO","ACIMA DO ALVO")))))))</x:f>
      </x:c>
      <x:c r="L131" s="31"/>
      <x:c r="M131" s="1" t="str">
        <x:f>IF(COUNTA(A131:I131)=0,"",IF(OR(B131="",COUNTIF(Colaboradores!$A$5:$A$104,B131)&lt;&gt;1,AND(C131&lt;&gt;"Competência",C131&lt;&gt;"Meta"),NOT(ISNUMBER(E131)),E131&lt;0),"REVISAR",IF(E131=0,"IGNORADO",IF(OR(COUNT(F131,I131)&lt;&gt;2,MIN(F131,I131)&lt;1,MAX(F131,I131)&gt;5),"REVISAR","OK"))))</x:f>
      </x:c>
      <x:c r="N131" s="112" t="n">
        <x:f>IF(M131="OK",E131*I131,0)</x:f>
        <x:v>0</x:v>
      </x:c>
      <x:c r="O131" s="112" t="n">
        <x:f>IF(M131="OK",E131,0)</x:f>
        <x:v>0</x:v>
      </x:c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30"/>
      <x:c r="B132" s="30"/>
      <x:c r="C132" s="30"/>
      <x:c r="D132" s="30"/>
      <x:c r="E132" s="34"/>
      <x:c r="F132" s="34"/>
      <x:c r="G132" s="34"/>
      <x:c r="H132" s="34"/>
      <x:c r="I132" s="34"/>
      <x:c r="J132" s="35" t="str">
        <x:f>IF(M132&lt;&gt;"OK","",I132-F132)</x:f>
      </x:c>
      <x:c r="K132" s="33" t="str">
        <x:f>IF(AND(M132="OK",OR(NOT(ISNUMBER(Listas!$B$10)),Listas!$B$10&lt;(-4),Listas!$B$10&gt;0)),"REVISAR GAP",IF(M132="", "",IF(M132="REVISAR","REVISAR DADOS",IF(M132="IGNORADO","PESO ZERO",IF(J132&lt;=Listas!$B$10,"GAP CRÍTICO",IF(J132&lt;0,"ABAIXO DO ALVO",IF(J132=0,"NO ALVO","ACIMA DO ALVO")))))))</x:f>
      </x:c>
      <x:c r="L132" s="31"/>
      <x:c r="M132" s="1" t="str">
        <x:f>IF(COUNTA(A132:I132)=0,"",IF(OR(B132="",COUNTIF(Colaboradores!$A$5:$A$104,B132)&lt;&gt;1,AND(C132&lt;&gt;"Competência",C132&lt;&gt;"Meta"),NOT(ISNUMBER(E132)),E132&lt;0),"REVISAR",IF(E132=0,"IGNORADO",IF(OR(COUNT(F132,I132)&lt;&gt;2,MIN(F132,I132)&lt;1,MAX(F132,I132)&gt;5),"REVISAR","OK"))))</x:f>
      </x:c>
      <x:c r="N132" s="112" t="n">
        <x:f>IF(M132="OK",E132*I132,0)</x:f>
        <x:v>0</x:v>
      </x:c>
      <x:c r="O132" s="112" t="n">
        <x:f>IF(M132="OK",E132,0)</x:f>
        <x:v>0</x:v>
      </x:c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30"/>
      <x:c r="B133" s="30"/>
      <x:c r="C133" s="30"/>
      <x:c r="D133" s="30"/>
      <x:c r="E133" s="34"/>
      <x:c r="F133" s="34"/>
      <x:c r="G133" s="34"/>
      <x:c r="H133" s="34"/>
      <x:c r="I133" s="34"/>
      <x:c r="J133" s="35" t="str">
        <x:f>IF(M133&lt;&gt;"OK","",I133-F133)</x:f>
      </x:c>
      <x:c r="K133" s="33" t="str">
        <x:f>IF(AND(M133="OK",OR(NOT(ISNUMBER(Listas!$B$10)),Listas!$B$10&lt;(-4),Listas!$B$10&gt;0)),"REVISAR GAP",IF(M133="", "",IF(M133="REVISAR","REVISAR DADOS",IF(M133="IGNORADO","PESO ZERO",IF(J133&lt;=Listas!$B$10,"GAP CRÍTICO",IF(J133&lt;0,"ABAIXO DO ALVO",IF(J133=0,"NO ALVO","ACIMA DO ALVO")))))))</x:f>
      </x:c>
      <x:c r="L133" s="31"/>
      <x:c r="M133" s="1" t="str">
        <x:f>IF(COUNTA(A133:I133)=0,"",IF(OR(B133="",COUNTIF(Colaboradores!$A$5:$A$104,B133)&lt;&gt;1,AND(C133&lt;&gt;"Competência",C133&lt;&gt;"Meta"),NOT(ISNUMBER(E133)),E133&lt;0),"REVISAR",IF(E133=0,"IGNORADO",IF(OR(COUNT(F133,I133)&lt;&gt;2,MIN(F133,I133)&lt;1,MAX(F133,I133)&gt;5),"REVISAR","OK"))))</x:f>
      </x:c>
      <x:c r="N133" s="112" t="n">
        <x:f>IF(M133="OK",E133*I133,0)</x:f>
        <x:v>0</x:v>
      </x:c>
      <x:c r="O133" s="112" t="n">
        <x:f>IF(M133="OK",E133,0)</x:f>
        <x:v>0</x:v>
      </x:c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30"/>
      <x:c r="B134" s="30"/>
      <x:c r="C134" s="30"/>
      <x:c r="D134" s="30"/>
      <x:c r="E134" s="34"/>
      <x:c r="F134" s="34"/>
      <x:c r="G134" s="34"/>
      <x:c r="H134" s="34"/>
      <x:c r="I134" s="34"/>
      <x:c r="J134" s="35" t="str">
        <x:f>IF(M134&lt;&gt;"OK","",I134-F134)</x:f>
      </x:c>
      <x:c r="K134" s="33" t="str">
        <x:f>IF(AND(M134="OK",OR(NOT(ISNUMBER(Listas!$B$10)),Listas!$B$10&lt;(-4),Listas!$B$10&gt;0)),"REVISAR GAP",IF(M134="", "",IF(M134="REVISAR","REVISAR DADOS",IF(M134="IGNORADO","PESO ZERO",IF(J134&lt;=Listas!$B$10,"GAP CRÍTICO",IF(J134&lt;0,"ABAIXO DO ALVO",IF(J134=0,"NO ALVO","ACIMA DO ALVO")))))))</x:f>
      </x:c>
      <x:c r="L134" s="31"/>
      <x:c r="M134" s="1" t="str">
        <x:f>IF(COUNTA(A134:I134)=0,"",IF(OR(B134="",COUNTIF(Colaboradores!$A$5:$A$104,B134)&lt;&gt;1,AND(C134&lt;&gt;"Competência",C134&lt;&gt;"Meta"),NOT(ISNUMBER(E134)),E134&lt;0),"REVISAR",IF(E134=0,"IGNORADO",IF(OR(COUNT(F134,I134)&lt;&gt;2,MIN(F134,I134)&lt;1,MAX(F134,I134)&gt;5),"REVISAR","OK"))))</x:f>
      </x:c>
      <x:c r="N134" s="112" t="n">
        <x:f>IF(M134="OK",E134*I134,0)</x:f>
        <x:v>0</x:v>
      </x:c>
      <x:c r="O134" s="112" t="n">
        <x:f>IF(M134="OK",E134,0)</x:f>
        <x:v>0</x:v>
      </x:c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30"/>
      <x:c r="B135" s="30"/>
      <x:c r="C135" s="30"/>
      <x:c r="D135" s="30"/>
      <x:c r="E135" s="34"/>
      <x:c r="F135" s="34"/>
      <x:c r="G135" s="34"/>
      <x:c r="H135" s="34"/>
      <x:c r="I135" s="34"/>
      <x:c r="J135" s="35" t="str">
        <x:f>IF(M135&lt;&gt;"OK","",I135-F135)</x:f>
      </x:c>
      <x:c r="K135" s="33" t="str">
        <x:f>IF(AND(M135="OK",OR(NOT(ISNUMBER(Listas!$B$10)),Listas!$B$10&lt;(-4),Listas!$B$10&gt;0)),"REVISAR GAP",IF(M135="", "",IF(M135="REVISAR","REVISAR DADOS",IF(M135="IGNORADO","PESO ZERO",IF(J135&lt;=Listas!$B$10,"GAP CRÍTICO",IF(J135&lt;0,"ABAIXO DO ALVO",IF(J135=0,"NO ALVO","ACIMA DO ALVO")))))))</x:f>
      </x:c>
      <x:c r="L135" s="31"/>
      <x:c r="M135" s="1" t="str">
        <x:f>IF(COUNTA(A135:I135)=0,"",IF(OR(B135="",COUNTIF(Colaboradores!$A$5:$A$104,B135)&lt;&gt;1,AND(C135&lt;&gt;"Competência",C135&lt;&gt;"Meta"),NOT(ISNUMBER(E135)),E135&lt;0),"REVISAR",IF(E135=0,"IGNORADO",IF(OR(COUNT(F135,I135)&lt;&gt;2,MIN(F135,I135)&lt;1,MAX(F135,I135)&gt;5),"REVISAR","OK"))))</x:f>
      </x:c>
      <x:c r="N135" s="112" t="n">
        <x:f>IF(M135="OK",E135*I135,0)</x:f>
        <x:v>0</x:v>
      </x:c>
      <x:c r="O135" s="112" t="n">
        <x:f>IF(M135="OK",E135,0)</x:f>
        <x:v>0</x:v>
      </x:c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30"/>
      <x:c r="B136" s="30"/>
      <x:c r="C136" s="30"/>
      <x:c r="D136" s="30"/>
      <x:c r="E136" s="34"/>
      <x:c r="F136" s="34"/>
      <x:c r="G136" s="34"/>
      <x:c r="H136" s="34"/>
      <x:c r="I136" s="34"/>
      <x:c r="J136" s="35" t="str">
        <x:f>IF(M136&lt;&gt;"OK","",I136-F136)</x:f>
      </x:c>
      <x:c r="K136" s="33" t="str">
        <x:f>IF(AND(M136="OK",OR(NOT(ISNUMBER(Listas!$B$10)),Listas!$B$10&lt;(-4),Listas!$B$10&gt;0)),"REVISAR GAP",IF(M136="", "",IF(M136="REVISAR","REVISAR DADOS",IF(M136="IGNORADO","PESO ZERO",IF(J136&lt;=Listas!$B$10,"GAP CRÍTICO",IF(J136&lt;0,"ABAIXO DO ALVO",IF(J136=0,"NO ALVO","ACIMA DO ALVO")))))))</x:f>
      </x:c>
      <x:c r="L136" s="31"/>
      <x:c r="M136" s="1" t="str">
        <x:f>IF(COUNTA(A136:I136)=0,"",IF(OR(B136="",COUNTIF(Colaboradores!$A$5:$A$104,B136)&lt;&gt;1,AND(C136&lt;&gt;"Competência",C136&lt;&gt;"Meta"),NOT(ISNUMBER(E136)),E136&lt;0),"REVISAR",IF(E136=0,"IGNORADO",IF(OR(COUNT(F136,I136)&lt;&gt;2,MIN(F136,I136)&lt;1,MAX(F136,I136)&gt;5),"REVISAR","OK"))))</x:f>
      </x:c>
      <x:c r="N136" s="112" t="n">
        <x:f>IF(M136="OK",E136*I136,0)</x:f>
        <x:v>0</x:v>
      </x:c>
      <x:c r="O136" s="112" t="n">
        <x:f>IF(M136="OK",E136,0)</x:f>
        <x:v>0</x:v>
      </x:c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30"/>
      <x:c r="B137" s="30"/>
      <x:c r="C137" s="30"/>
      <x:c r="D137" s="30"/>
      <x:c r="E137" s="34"/>
      <x:c r="F137" s="34"/>
      <x:c r="G137" s="34"/>
      <x:c r="H137" s="34"/>
      <x:c r="I137" s="34"/>
      <x:c r="J137" s="35" t="str">
        <x:f>IF(M137&lt;&gt;"OK","",I137-F137)</x:f>
      </x:c>
      <x:c r="K137" s="33" t="str">
        <x:f>IF(AND(M137="OK",OR(NOT(ISNUMBER(Listas!$B$10)),Listas!$B$10&lt;(-4),Listas!$B$10&gt;0)),"REVISAR GAP",IF(M137="", "",IF(M137="REVISAR","REVISAR DADOS",IF(M137="IGNORADO","PESO ZERO",IF(J137&lt;=Listas!$B$10,"GAP CRÍTICO",IF(J137&lt;0,"ABAIXO DO ALVO",IF(J137=0,"NO ALVO","ACIMA DO ALVO")))))))</x:f>
      </x:c>
      <x:c r="L137" s="31"/>
      <x:c r="M137" s="1" t="str">
        <x:f>IF(COUNTA(A137:I137)=0,"",IF(OR(B137="",COUNTIF(Colaboradores!$A$5:$A$104,B137)&lt;&gt;1,AND(C137&lt;&gt;"Competência",C137&lt;&gt;"Meta"),NOT(ISNUMBER(E137)),E137&lt;0),"REVISAR",IF(E137=0,"IGNORADO",IF(OR(COUNT(F137,I137)&lt;&gt;2,MIN(F137,I137)&lt;1,MAX(F137,I137)&gt;5),"REVISAR","OK"))))</x:f>
      </x:c>
      <x:c r="N137" s="112" t="n">
        <x:f>IF(M137="OK",E137*I137,0)</x:f>
        <x:v>0</x:v>
      </x:c>
      <x:c r="O137" s="112" t="n">
        <x:f>IF(M137="OK",E137,0)</x:f>
        <x:v>0</x:v>
      </x:c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30"/>
      <x:c r="B138" s="30"/>
      <x:c r="C138" s="30"/>
      <x:c r="D138" s="30"/>
      <x:c r="E138" s="34"/>
      <x:c r="F138" s="34"/>
      <x:c r="G138" s="34"/>
      <x:c r="H138" s="34"/>
      <x:c r="I138" s="34"/>
      <x:c r="J138" s="35" t="str">
        <x:f>IF(M138&lt;&gt;"OK","",I138-F138)</x:f>
      </x:c>
      <x:c r="K138" s="33" t="str">
        <x:f>IF(AND(M138="OK",OR(NOT(ISNUMBER(Listas!$B$10)),Listas!$B$10&lt;(-4),Listas!$B$10&gt;0)),"REVISAR GAP",IF(M138="", "",IF(M138="REVISAR","REVISAR DADOS",IF(M138="IGNORADO","PESO ZERO",IF(J138&lt;=Listas!$B$10,"GAP CRÍTICO",IF(J138&lt;0,"ABAIXO DO ALVO",IF(J138=0,"NO ALVO","ACIMA DO ALVO")))))))</x:f>
      </x:c>
      <x:c r="L138" s="31"/>
      <x:c r="M138" s="1" t="str">
        <x:f>IF(COUNTA(A138:I138)=0,"",IF(OR(B138="",COUNTIF(Colaboradores!$A$5:$A$104,B138)&lt;&gt;1,AND(C138&lt;&gt;"Competência",C138&lt;&gt;"Meta"),NOT(ISNUMBER(E138)),E138&lt;0),"REVISAR",IF(E138=0,"IGNORADO",IF(OR(COUNT(F138,I138)&lt;&gt;2,MIN(F138,I138)&lt;1,MAX(F138,I138)&gt;5),"REVISAR","OK"))))</x:f>
      </x:c>
      <x:c r="N138" s="112" t="n">
        <x:f>IF(M138="OK",E138*I138,0)</x:f>
        <x:v>0</x:v>
      </x:c>
      <x:c r="O138" s="112" t="n">
        <x:f>IF(M138="OK",E138,0)</x:f>
        <x:v>0</x:v>
      </x:c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30"/>
      <x:c r="B139" s="30"/>
      <x:c r="C139" s="30"/>
      <x:c r="D139" s="30"/>
      <x:c r="E139" s="34"/>
      <x:c r="F139" s="34"/>
      <x:c r="G139" s="34"/>
      <x:c r="H139" s="34"/>
      <x:c r="I139" s="34"/>
      <x:c r="J139" s="35" t="str">
        <x:f>IF(M139&lt;&gt;"OK","",I139-F139)</x:f>
      </x:c>
      <x:c r="K139" s="33" t="str">
        <x:f>IF(AND(M139="OK",OR(NOT(ISNUMBER(Listas!$B$10)),Listas!$B$10&lt;(-4),Listas!$B$10&gt;0)),"REVISAR GAP",IF(M139="", "",IF(M139="REVISAR","REVISAR DADOS",IF(M139="IGNORADO","PESO ZERO",IF(J139&lt;=Listas!$B$10,"GAP CRÍTICO",IF(J139&lt;0,"ABAIXO DO ALVO",IF(J139=0,"NO ALVO","ACIMA DO ALVO")))))))</x:f>
      </x:c>
      <x:c r="L139" s="31"/>
      <x:c r="M139" s="1" t="str">
        <x:f>IF(COUNTA(A139:I139)=0,"",IF(OR(B139="",COUNTIF(Colaboradores!$A$5:$A$104,B139)&lt;&gt;1,AND(C139&lt;&gt;"Competência",C139&lt;&gt;"Meta"),NOT(ISNUMBER(E139)),E139&lt;0),"REVISAR",IF(E139=0,"IGNORADO",IF(OR(COUNT(F139,I139)&lt;&gt;2,MIN(F139,I139)&lt;1,MAX(F139,I139)&gt;5),"REVISAR","OK"))))</x:f>
      </x:c>
      <x:c r="N139" s="112" t="n">
        <x:f>IF(M139="OK",E139*I139,0)</x:f>
        <x:v>0</x:v>
      </x:c>
      <x:c r="O139" s="112" t="n">
        <x:f>IF(M139="OK",E139,0)</x:f>
        <x:v>0</x:v>
      </x:c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30"/>
      <x:c r="B140" s="30"/>
      <x:c r="C140" s="30"/>
      <x:c r="D140" s="30"/>
      <x:c r="E140" s="34"/>
      <x:c r="F140" s="34"/>
      <x:c r="G140" s="34"/>
      <x:c r="H140" s="34"/>
      <x:c r="I140" s="34"/>
      <x:c r="J140" s="35" t="str">
        <x:f>IF(M140&lt;&gt;"OK","",I140-F140)</x:f>
      </x:c>
      <x:c r="K140" s="33" t="str">
        <x:f>IF(AND(M140="OK",OR(NOT(ISNUMBER(Listas!$B$10)),Listas!$B$10&lt;(-4),Listas!$B$10&gt;0)),"REVISAR GAP",IF(M140="", "",IF(M140="REVISAR","REVISAR DADOS",IF(M140="IGNORADO","PESO ZERO",IF(J140&lt;=Listas!$B$10,"GAP CRÍTICO",IF(J140&lt;0,"ABAIXO DO ALVO",IF(J140=0,"NO ALVO","ACIMA DO ALVO")))))))</x:f>
      </x:c>
      <x:c r="L140" s="31"/>
      <x:c r="M140" s="1" t="str">
        <x:f>IF(COUNTA(A140:I140)=0,"",IF(OR(B140="",COUNTIF(Colaboradores!$A$5:$A$104,B140)&lt;&gt;1,AND(C140&lt;&gt;"Competência",C140&lt;&gt;"Meta"),NOT(ISNUMBER(E140)),E140&lt;0),"REVISAR",IF(E140=0,"IGNORADO",IF(OR(COUNT(F140,I140)&lt;&gt;2,MIN(F140,I140)&lt;1,MAX(F140,I140)&gt;5),"REVISAR","OK"))))</x:f>
      </x:c>
      <x:c r="N140" s="112" t="n">
        <x:f>IF(M140="OK",E140*I140,0)</x:f>
        <x:v>0</x:v>
      </x:c>
      <x:c r="O140" s="112" t="n">
        <x:f>IF(M140="OK",E140,0)</x:f>
        <x:v>0</x:v>
      </x:c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30"/>
      <x:c r="B141" s="30"/>
      <x:c r="C141" s="30"/>
      <x:c r="D141" s="30"/>
      <x:c r="E141" s="34"/>
      <x:c r="F141" s="34"/>
      <x:c r="G141" s="34"/>
      <x:c r="H141" s="34"/>
      <x:c r="I141" s="34"/>
      <x:c r="J141" s="35" t="str">
        <x:f>IF(M141&lt;&gt;"OK","",I141-F141)</x:f>
      </x:c>
      <x:c r="K141" s="33" t="str">
        <x:f>IF(AND(M141="OK",OR(NOT(ISNUMBER(Listas!$B$10)),Listas!$B$10&lt;(-4),Listas!$B$10&gt;0)),"REVISAR GAP",IF(M141="", "",IF(M141="REVISAR","REVISAR DADOS",IF(M141="IGNORADO","PESO ZERO",IF(J141&lt;=Listas!$B$10,"GAP CRÍTICO",IF(J141&lt;0,"ABAIXO DO ALVO",IF(J141=0,"NO ALVO","ACIMA DO ALVO")))))))</x:f>
      </x:c>
      <x:c r="L141" s="31"/>
      <x:c r="M141" s="1" t="str">
        <x:f>IF(COUNTA(A141:I141)=0,"",IF(OR(B141="",COUNTIF(Colaboradores!$A$5:$A$104,B141)&lt;&gt;1,AND(C141&lt;&gt;"Competência",C141&lt;&gt;"Meta"),NOT(ISNUMBER(E141)),E141&lt;0),"REVISAR",IF(E141=0,"IGNORADO",IF(OR(COUNT(F141,I141)&lt;&gt;2,MIN(F141,I141)&lt;1,MAX(F141,I141)&gt;5),"REVISAR","OK"))))</x:f>
      </x:c>
      <x:c r="N141" s="112" t="n">
        <x:f>IF(M141="OK",E141*I141,0)</x:f>
        <x:v>0</x:v>
      </x:c>
      <x:c r="O141" s="112" t="n">
        <x:f>IF(M141="OK",E141,0)</x:f>
        <x:v>0</x:v>
      </x:c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30"/>
      <x:c r="B142" s="30"/>
      <x:c r="C142" s="30"/>
      <x:c r="D142" s="30"/>
      <x:c r="E142" s="34"/>
      <x:c r="F142" s="34"/>
      <x:c r="G142" s="34"/>
      <x:c r="H142" s="34"/>
      <x:c r="I142" s="34"/>
      <x:c r="J142" s="35" t="str">
        <x:f>IF(M142&lt;&gt;"OK","",I142-F142)</x:f>
      </x:c>
      <x:c r="K142" s="33" t="str">
        <x:f>IF(AND(M142="OK",OR(NOT(ISNUMBER(Listas!$B$10)),Listas!$B$10&lt;(-4),Listas!$B$10&gt;0)),"REVISAR GAP",IF(M142="", "",IF(M142="REVISAR","REVISAR DADOS",IF(M142="IGNORADO","PESO ZERO",IF(J142&lt;=Listas!$B$10,"GAP CRÍTICO",IF(J142&lt;0,"ABAIXO DO ALVO",IF(J142=0,"NO ALVO","ACIMA DO ALVO")))))))</x:f>
      </x:c>
      <x:c r="L142" s="31"/>
      <x:c r="M142" s="1" t="str">
        <x:f>IF(COUNTA(A142:I142)=0,"",IF(OR(B142="",COUNTIF(Colaboradores!$A$5:$A$104,B142)&lt;&gt;1,AND(C142&lt;&gt;"Competência",C142&lt;&gt;"Meta"),NOT(ISNUMBER(E142)),E142&lt;0),"REVISAR",IF(E142=0,"IGNORADO",IF(OR(COUNT(F142,I142)&lt;&gt;2,MIN(F142,I142)&lt;1,MAX(F142,I142)&gt;5),"REVISAR","OK"))))</x:f>
      </x:c>
      <x:c r="N142" s="112" t="n">
        <x:f>IF(M142="OK",E142*I142,0)</x:f>
        <x:v>0</x:v>
      </x:c>
      <x:c r="O142" s="112" t="n">
        <x:f>IF(M142="OK",E142,0)</x:f>
        <x:v>0</x:v>
      </x:c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30"/>
      <x:c r="B143" s="30"/>
      <x:c r="C143" s="30"/>
      <x:c r="D143" s="30"/>
      <x:c r="E143" s="34"/>
      <x:c r="F143" s="34"/>
      <x:c r="G143" s="34"/>
      <x:c r="H143" s="34"/>
      <x:c r="I143" s="34"/>
      <x:c r="J143" s="35" t="str">
        <x:f>IF(M143&lt;&gt;"OK","",I143-F143)</x:f>
      </x:c>
      <x:c r="K143" s="33" t="str">
        <x:f>IF(AND(M143="OK",OR(NOT(ISNUMBER(Listas!$B$10)),Listas!$B$10&lt;(-4),Listas!$B$10&gt;0)),"REVISAR GAP",IF(M143="", "",IF(M143="REVISAR","REVISAR DADOS",IF(M143="IGNORADO","PESO ZERO",IF(J143&lt;=Listas!$B$10,"GAP CRÍTICO",IF(J143&lt;0,"ABAIXO DO ALVO",IF(J143=0,"NO ALVO","ACIMA DO ALVO")))))))</x:f>
      </x:c>
      <x:c r="L143" s="31"/>
      <x:c r="M143" s="1" t="str">
        <x:f>IF(COUNTA(A143:I143)=0,"",IF(OR(B143="",COUNTIF(Colaboradores!$A$5:$A$104,B143)&lt;&gt;1,AND(C143&lt;&gt;"Competência",C143&lt;&gt;"Meta"),NOT(ISNUMBER(E143)),E143&lt;0),"REVISAR",IF(E143=0,"IGNORADO",IF(OR(COUNT(F143,I143)&lt;&gt;2,MIN(F143,I143)&lt;1,MAX(F143,I143)&gt;5),"REVISAR","OK"))))</x:f>
      </x:c>
      <x:c r="N143" s="112" t="n">
        <x:f>IF(M143="OK",E143*I143,0)</x:f>
        <x:v>0</x:v>
      </x:c>
      <x:c r="O143" s="112" t="n">
        <x:f>IF(M143="OK",E143,0)</x:f>
        <x:v>0</x:v>
      </x:c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30"/>
      <x:c r="B144" s="30"/>
      <x:c r="C144" s="30"/>
      <x:c r="D144" s="30"/>
      <x:c r="E144" s="34"/>
      <x:c r="F144" s="34"/>
      <x:c r="G144" s="34"/>
      <x:c r="H144" s="34"/>
      <x:c r="I144" s="34"/>
      <x:c r="J144" s="35" t="str">
        <x:f>IF(M144&lt;&gt;"OK","",I144-F144)</x:f>
      </x:c>
      <x:c r="K144" s="33" t="str">
        <x:f>IF(AND(M144="OK",OR(NOT(ISNUMBER(Listas!$B$10)),Listas!$B$10&lt;(-4),Listas!$B$10&gt;0)),"REVISAR GAP",IF(M144="", "",IF(M144="REVISAR","REVISAR DADOS",IF(M144="IGNORADO","PESO ZERO",IF(J144&lt;=Listas!$B$10,"GAP CRÍTICO",IF(J144&lt;0,"ABAIXO DO ALVO",IF(J144=0,"NO ALVO","ACIMA DO ALVO")))))))</x:f>
      </x:c>
      <x:c r="L144" s="31"/>
      <x:c r="M144" s="1" t="str">
        <x:f>IF(COUNTA(A144:I144)=0,"",IF(OR(B144="",COUNTIF(Colaboradores!$A$5:$A$104,B144)&lt;&gt;1,AND(C144&lt;&gt;"Competência",C144&lt;&gt;"Meta"),NOT(ISNUMBER(E144)),E144&lt;0),"REVISAR",IF(E144=0,"IGNORADO",IF(OR(COUNT(F144,I144)&lt;&gt;2,MIN(F144,I144)&lt;1,MAX(F144,I144)&gt;5),"REVISAR","OK"))))</x:f>
      </x:c>
      <x:c r="N144" s="112" t="n">
        <x:f>IF(M144="OK",E144*I144,0)</x:f>
        <x:v>0</x:v>
      </x:c>
      <x:c r="O144" s="112" t="n">
        <x:f>IF(M144="OK",E144,0)</x:f>
        <x:v>0</x:v>
      </x:c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30"/>
      <x:c r="B145" s="30"/>
      <x:c r="C145" s="30"/>
      <x:c r="D145" s="30"/>
      <x:c r="E145" s="34"/>
      <x:c r="F145" s="34"/>
      <x:c r="G145" s="34"/>
      <x:c r="H145" s="34"/>
      <x:c r="I145" s="34"/>
      <x:c r="J145" s="35" t="str">
        <x:f>IF(M145&lt;&gt;"OK","",I145-F145)</x:f>
      </x:c>
      <x:c r="K145" s="33" t="str">
        <x:f>IF(AND(M145="OK",OR(NOT(ISNUMBER(Listas!$B$10)),Listas!$B$10&lt;(-4),Listas!$B$10&gt;0)),"REVISAR GAP",IF(M145="", "",IF(M145="REVISAR","REVISAR DADOS",IF(M145="IGNORADO","PESO ZERO",IF(J145&lt;=Listas!$B$10,"GAP CRÍTICO",IF(J145&lt;0,"ABAIXO DO ALVO",IF(J145=0,"NO ALVO","ACIMA DO ALVO")))))))</x:f>
      </x:c>
      <x:c r="L145" s="31"/>
      <x:c r="M145" s="1" t="str">
        <x:f>IF(COUNTA(A145:I145)=0,"",IF(OR(B145="",COUNTIF(Colaboradores!$A$5:$A$104,B145)&lt;&gt;1,AND(C145&lt;&gt;"Competência",C145&lt;&gt;"Meta"),NOT(ISNUMBER(E145)),E145&lt;0),"REVISAR",IF(E145=0,"IGNORADO",IF(OR(COUNT(F145,I145)&lt;&gt;2,MIN(F145,I145)&lt;1,MAX(F145,I145)&gt;5),"REVISAR","OK"))))</x:f>
      </x:c>
      <x:c r="N145" s="112" t="n">
        <x:f>IF(M145="OK",E145*I145,0)</x:f>
        <x:v>0</x:v>
      </x:c>
      <x:c r="O145" s="112" t="n">
        <x:f>IF(M145="OK",E145,0)</x:f>
        <x:v>0</x:v>
      </x:c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30"/>
      <x:c r="B146" s="30"/>
      <x:c r="C146" s="30"/>
      <x:c r="D146" s="30"/>
      <x:c r="E146" s="34"/>
      <x:c r="F146" s="34"/>
      <x:c r="G146" s="34"/>
      <x:c r="H146" s="34"/>
      <x:c r="I146" s="34"/>
      <x:c r="J146" s="35" t="str">
        <x:f>IF(M146&lt;&gt;"OK","",I146-F146)</x:f>
      </x:c>
      <x:c r="K146" s="33" t="str">
        <x:f>IF(AND(M146="OK",OR(NOT(ISNUMBER(Listas!$B$10)),Listas!$B$10&lt;(-4),Listas!$B$10&gt;0)),"REVISAR GAP",IF(M146="", "",IF(M146="REVISAR","REVISAR DADOS",IF(M146="IGNORADO","PESO ZERO",IF(J146&lt;=Listas!$B$10,"GAP CRÍTICO",IF(J146&lt;0,"ABAIXO DO ALVO",IF(J146=0,"NO ALVO","ACIMA DO ALVO")))))))</x:f>
      </x:c>
      <x:c r="L146" s="31"/>
      <x:c r="M146" s="1" t="str">
        <x:f>IF(COUNTA(A146:I146)=0,"",IF(OR(B146="",COUNTIF(Colaboradores!$A$5:$A$104,B146)&lt;&gt;1,AND(C146&lt;&gt;"Competência",C146&lt;&gt;"Meta"),NOT(ISNUMBER(E146)),E146&lt;0),"REVISAR",IF(E146=0,"IGNORADO",IF(OR(COUNT(F146,I146)&lt;&gt;2,MIN(F146,I146)&lt;1,MAX(F146,I146)&gt;5),"REVISAR","OK"))))</x:f>
      </x:c>
      <x:c r="N146" s="112" t="n">
        <x:f>IF(M146="OK",E146*I146,0)</x:f>
        <x:v>0</x:v>
      </x:c>
      <x:c r="O146" s="112" t="n">
        <x:f>IF(M146="OK",E146,0)</x:f>
        <x:v>0</x:v>
      </x:c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30"/>
      <x:c r="B147" s="30"/>
      <x:c r="C147" s="30"/>
      <x:c r="D147" s="30"/>
      <x:c r="E147" s="34"/>
      <x:c r="F147" s="34"/>
      <x:c r="G147" s="34"/>
      <x:c r="H147" s="34"/>
      <x:c r="I147" s="34"/>
      <x:c r="J147" s="35" t="str">
        <x:f>IF(M147&lt;&gt;"OK","",I147-F147)</x:f>
      </x:c>
      <x:c r="K147" s="33" t="str">
        <x:f>IF(AND(M147="OK",OR(NOT(ISNUMBER(Listas!$B$10)),Listas!$B$10&lt;(-4),Listas!$B$10&gt;0)),"REVISAR GAP",IF(M147="", "",IF(M147="REVISAR","REVISAR DADOS",IF(M147="IGNORADO","PESO ZERO",IF(J147&lt;=Listas!$B$10,"GAP CRÍTICO",IF(J147&lt;0,"ABAIXO DO ALVO",IF(J147=0,"NO ALVO","ACIMA DO ALVO")))))))</x:f>
      </x:c>
      <x:c r="L147" s="31"/>
      <x:c r="M147" s="1" t="str">
        <x:f>IF(COUNTA(A147:I147)=0,"",IF(OR(B147="",COUNTIF(Colaboradores!$A$5:$A$104,B147)&lt;&gt;1,AND(C147&lt;&gt;"Competência",C147&lt;&gt;"Meta"),NOT(ISNUMBER(E147)),E147&lt;0),"REVISAR",IF(E147=0,"IGNORADO",IF(OR(COUNT(F147,I147)&lt;&gt;2,MIN(F147,I147)&lt;1,MAX(F147,I147)&gt;5),"REVISAR","OK"))))</x:f>
      </x:c>
      <x:c r="N147" s="112" t="n">
        <x:f>IF(M147="OK",E147*I147,0)</x:f>
        <x:v>0</x:v>
      </x:c>
      <x:c r="O147" s="112" t="n">
        <x:f>IF(M147="OK",E147,0)</x:f>
        <x:v>0</x:v>
      </x:c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30"/>
      <x:c r="B148" s="30"/>
      <x:c r="C148" s="30"/>
      <x:c r="D148" s="30"/>
      <x:c r="E148" s="34"/>
      <x:c r="F148" s="34"/>
      <x:c r="G148" s="34"/>
      <x:c r="H148" s="34"/>
      <x:c r="I148" s="34"/>
      <x:c r="J148" s="35" t="str">
        <x:f>IF(M148&lt;&gt;"OK","",I148-F148)</x:f>
      </x:c>
      <x:c r="K148" s="33" t="str">
        <x:f>IF(AND(M148="OK",OR(NOT(ISNUMBER(Listas!$B$10)),Listas!$B$10&lt;(-4),Listas!$B$10&gt;0)),"REVISAR GAP",IF(M148="", "",IF(M148="REVISAR","REVISAR DADOS",IF(M148="IGNORADO","PESO ZERO",IF(J148&lt;=Listas!$B$10,"GAP CRÍTICO",IF(J148&lt;0,"ABAIXO DO ALVO",IF(J148=0,"NO ALVO","ACIMA DO ALVO")))))))</x:f>
      </x:c>
      <x:c r="L148" s="31"/>
      <x:c r="M148" s="1" t="str">
        <x:f>IF(COUNTA(A148:I148)=0,"",IF(OR(B148="",COUNTIF(Colaboradores!$A$5:$A$104,B148)&lt;&gt;1,AND(C148&lt;&gt;"Competência",C148&lt;&gt;"Meta"),NOT(ISNUMBER(E148)),E148&lt;0),"REVISAR",IF(E148=0,"IGNORADO",IF(OR(COUNT(F148,I148)&lt;&gt;2,MIN(F148,I148)&lt;1,MAX(F148,I148)&gt;5),"REVISAR","OK"))))</x:f>
      </x:c>
      <x:c r="N148" s="112" t="n">
        <x:f>IF(M148="OK",E148*I148,0)</x:f>
        <x:v>0</x:v>
      </x:c>
      <x:c r="O148" s="112" t="n">
        <x:f>IF(M148="OK",E148,0)</x:f>
        <x:v>0</x:v>
      </x:c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30"/>
      <x:c r="B149" s="30"/>
      <x:c r="C149" s="30"/>
      <x:c r="D149" s="30"/>
      <x:c r="E149" s="34"/>
      <x:c r="F149" s="34"/>
      <x:c r="G149" s="34"/>
      <x:c r="H149" s="34"/>
      <x:c r="I149" s="34"/>
      <x:c r="J149" s="35" t="str">
        <x:f>IF(M149&lt;&gt;"OK","",I149-F149)</x:f>
      </x:c>
      <x:c r="K149" s="33" t="str">
        <x:f>IF(AND(M149="OK",OR(NOT(ISNUMBER(Listas!$B$10)),Listas!$B$10&lt;(-4),Listas!$B$10&gt;0)),"REVISAR GAP",IF(M149="", "",IF(M149="REVISAR","REVISAR DADOS",IF(M149="IGNORADO","PESO ZERO",IF(J149&lt;=Listas!$B$10,"GAP CRÍTICO",IF(J149&lt;0,"ABAIXO DO ALVO",IF(J149=0,"NO ALVO","ACIMA DO ALVO")))))))</x:f>
      </x:c>
      <x:c r="L149" s="31"/>
      <x:c r="M149" s="1" t="str">
        <x:f>IF(COUNTA(A149:I149)=0,"",IF(OR(B149="",COUNTIF(Colaboradores!$A$5:$A$104,B149)&lt;&gt;1,AND(C149&lt;&gt;"Competência",C149&lt;&gt;"Meta"),NOT(ISNUMBER(E149)),E149&lt;0),"REVISAR",IF(E149=0,"IGNORADO",IF(OR(COUNT(F149,I149)&lt;&gt;2,MIN(F149,I149)&lt;1,MAX(F149,I149)&gt;5),"REVISAR","OK"))))</x:f>
      </x:c>
      <x:c r="N149" s="112" t="n">
        <x:f>IF(M149="OK",E149*I149,0)</x:f>
        <x:v>0</x:v>
      </x:c>
      <x:c r="O149" s="112" t="n">
        <x:f>IF(M149="OK",E149,0)</x:f>
        <x:v>0</x:v>
      </x:c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30"/>
      <x:c r="B150" s="30"/>
      <x:c r="C150" s="30"/>
      <x:c r="D150" s="30"/>
      <x:c r="E150" s="34"/>
      <x:c r="F150" s="34"/>
      <x:c r="G150" s="34"/>
      <x:c r="H150" s="34"/>
      <x:c r="I150" s="34"/>
      <x:c r="J150" s="35" t="str">
        <x:f>IF(M150&lt;&gt;"OK","",I150-F150)</x:f>
      </x:c>
      <x:c r="K150" s="33" t="str">
        <x:f>IF(AND(M150="OK",OR(NOT(ISNUMBER(Listas!$B$10)),Listas!$B$10&lt;(-4),Listas!$B$10&gt;0)),"REVISAR GAP",IF(M150="", "",IF(M150="REVISAR","REVISAR DADOS",IF(M150="IGNORADO","PESO ZERO",IF(J150&lt;=Listas!$B$10,"GAP CRÍTICO",IF(J150&lt;0,"ABAIXO DO ALVO",IF(J150=0,"NO ALVO","ACIMA DO ALVO")))))))</x:f>
      </x:c>
      <x:c r="L150" s="31"/>
      <x:c r="M150" s="1" t="str">
        <x:f>IF(COUNTA(A150:I150)=0,"",IF(OR(B150="",COUNTIF(Colaboradores!$A$5:$A$104,B150)&lt;&gt;1,AND(C150&lt;&gt;"Competência",C150&lt;&gt;"Meta"),NOT(ISNUMBER(E150)),E150&lt;0),"REVISAR",IF(E150=0,"IGNORADO",IF(OR(COUNT(F150,I150)&lt;&gt;2,MIN(F150,I150)&lt;1,MAX(F150,I150)&gt;5),"REVISAR","OK"))))</x:f>
      </x:c>
      <x:c r="N150" s="112" t="n">
        <x:f>IF(M150="OK",E150*I150,0)</x:f>
        <x:v>0</x:v>
      </x:c>
      <x:c r="O150" s="112" t="n">
        <x:f>IF(M150="OK",E150,0)</x:f>
        <x:v>0</x:v>
      </x:c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30"/>
      <x:c r="B151" s="30"/>
      <x:c r="C151" s="30"/>
      <x:c r="D151" s="30"/>
      <x:c r="E151" s="34"/>
      <x:c r="F151" s="34"/>
      <x:c r="G151" s="34"/>
      <x:c r="H151" s="34"/>
      <x:c r="I151" s="34"/>
      <x:c r="J151" s="35" t="str">
        <x:f>IF(M151&lt;&gt;"OK","",I151-F151)</x:f>
      </x:c>
      <x:c r="K151" s="33" t="str">
        <x:f>IF(AND(M151="OK",OR(NOT(ISNUMBER(Listas!$B$10)),Listas!$B$10&lt;(-4),Listas!$B$10&gt;0)),"REVISAR GAP",IF(M151="", "",IF(M151="REVISAR","REVISAR DADOS",IF(M151="IGNORADO","PESO ZERO",IF(J151&lt;=Listas!$B$10,"GAP CRÍTICO",IF(J151&lt;0,"ABAIXO DO ALVO",IF(J151=0,"NO ALVO","ACIMA DO ALVO")))))))</x:f>
      </x:c>
      <x:c r="L151" s="31"/>
      <x:c r="M151" s="1" t="str">
        <x:f>IF(COUNTA(A151:I151)=0,"",IF(OR(B151="",COUNTIF(Colaboradores!$A$5:$A$104,B151)&lt;&gt;1,AND(C151&lt;&gt;"Competência",C151&lt;&gt;"Meta"),NOT(ISNUMBER(E151)),E151&lt;0),"REVISAR",IF(E151=0,"IGNORADO",IF(OR(COUNT(F151,I151)&lt;&gt;2,MIN(F151,I151)&lt;1,MAX(F151,I151)&gt;5),"REVISAR","OK"))))</x:f>
      </x:c>
      <x:c r="N151" s="112" t="n">
        <x:f>IF(M151="OK",E151*I151,0)</x:f>
        <x:v>0</x:v>
      </x:c>
      <x:c r="O151" s="112" t="n">
        <x:f>IF(M151="OK",E151,0)</x:f>
        <x:v>0</x:v>
      </x:c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30"/>
      <x:c r="B152" s="30"/>
      <x:c r="C152" s="30"/>
      <x:c r="D152" s="30"/>
      <x:c r="E152" s="34"/>
      <x:c r="F152" s="34"/>
      <x:c r="G152" s="34"/>
      <x:c r="H152" s="34"/>
      <x:c r="I152" s="34"/>
      <x:c r="J152" s="35" t="str">
        <x:f>IF(M152&lt;&gt;"OK","",I152-F152)</x:f>
      </x:c>
      <x:c r="K152" s="33" t="str">
        <x:f>IF(AND(M152="OK",OR(NOT(ISNUMBER(Listas!$B$10)),Listas!$B$10&lt;(-4),Listas!$B$10&gt;0)),"REVISAR GAP",IF(M152="", "",IF(M152="REVISAR","REVISAR DADOS",IF(M152="IGNORADO","PESO ZERO",IF(J152&lt;=Listas!$B$10,"GAP CRÍTICO",IF(J152&lt;0,"ABAIXO DO ALVO",IF(J152=0,"NO ALVO","ACIMA DO ALVO")))))))</x:f>
      </x:c>
      <x:c r="L152" s="31"/>
      <x:c r="M152" s="1" t="str">
        <x:f>IF(COUNTA(A152:I152)=0,"",IF(OR(B152="",COUNTIF(Colaboradores!$A$5:$A$104,B152)&lt;&gt;1,AND(C152&lt;&gt;"Competência",C152&lt;&gt;"Meta"),NOT(ISNUMBER(E152)),E152&lt;0),"REVISAR",IF(E152=0,"IGNORADO",IF(OR(COUNT(F152,I152)&lt;&gt;2,MIN(F152,I152)&lt;1,MAX(F152,I152)&gt;5),"REVISAR","OK"))))</x:f>
      </x:c>
      <x:c r="N152" s="112" t="n">
        <x:f>IF(M152="OK",E152*I152,0)</x:f>
        <x:v>0</x:v>
      </x:c>
      <x:c r="O152" s="112" t="n">
        <x:f>IF(M152="OK",E152,0)</x:f>
        <x:v>0</x:v>
      </x:c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30"/>
      <x:c r="B153" s="30"/>
      <x:c r="C153" s="30"/>
      <x:c r="D153" s="30"/>
      <x:c r="E153" s="34"/>
      <x:c r="F153" s="34"/>
      <x:c r="G153" s="34"/>
      <x:c r="H153" s="34"/>
      <x:c r="I153" s="34"/>
      <x:c r="J153" s="35" t="str">
        <x:f>IF(M153&lt;&gt;"OK","",I153-F153)</x:f>
      </x:c>
      <x:c r="K153" s="33" t="str">
        <x:f>IF(AND(M153="OK",OR(NOT(ISNUMBER(Listas!$B$10)),Listas!$B$10&lt;(-4),Listas!$B$10&gt;0)),"REVISAR GAP",IF(M153="", "",IF(M153="REVISAR","REVISAR DADOS",IF(M153="IGNORADO","PESO ZERO",IF(J153&lt;=Listas!$B$10,"GAP CRÍTICO",IF(J153&lt;0,"ABAIXO DO ALVO",IF(J153=0,"NO ALVO","ACIMA DO ALVO")))))))</x:f>
      </x:c>
      <x:c r="L153" s="31"/>
      <x:c r="M153" s="1" t="str">
        <x:f>IF(COUNTA(A153:I153)=0,"",IF(OR(B153="",COUNTIF(Colaboradores!$A$5:$A$104,B153)&lt;&gt;1,AND(C153&lt;&gt;"Competência",C153&lt;&gt;"Meta"),NOT(ISNUMBER(E153)),E153&lt;0),"REVISAR",IF(E153=0,"IGNORADO",IF(OR(COUNT(F153,I153)&lt;&gt;2,MIN(F153,I153)&lt;1,MAX(F153,I153)&gt;5),"REVISAR","OK"))))</x:f>
      </x:c>
      <x:c r="N153" s="112" t="n">
        <x:f>IF(M153="OK",E153*I153,0)</x:f>
        <x:v>0</x:v>
      </x:c>
      <x:c r="O153" s="112" t="n">
        <x:f>IF(M153="OK",E153,0)</x:f>
        <x:v>0</x:v>
      </x:c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30"/>
      <x:c r="B154" s="30"/>
      <x:c r="C154" s="30"/>
      <x:c r="D154" s="30"/>
      <x:c r="E154" s="34"/>
      <x:c r="F154" s="34"/>
      <x:c r="G154" s="34"/>
      <x:c r="H154" s="34"/>
      <x:c r="I154" s="34"/>
      <x:c r="J154" s="35" t="str">
        <x:f>IF(M154&lt;&gt;"OK","",I154-F154)</x:f>
      </x:c>
      <x:c r="K154" s="33" t="str">
        <x:f>IF(AND(M154="OK",OR(NOT(ISNUMBER(Listas!$B$10)),Listas!$B$10&lt;(-4),Listas!$B$10&gt;0)),"REVISAR GAP",IF(M154="", "",IF(M154="REVISAR","REVISAR DADOS",IF(M154="IGNORADO","PESO ZERO",IF(J154&lt;=Listas!$B$10,"GAP CRÍTICO",IF(J154&lt;0,"ABAIXO DO ALVO",IF(J154=0,"NO ALVO","ACIMA DO ALVO")))))))</x:f>
      </x:c>
      <x:c r="L154" s="31"/>
      <x:c r="M154" s="1" t="str">
        <x:f>IF(COUNTA(A154:I154)=0,"",IF(OR(B154="",COUNTIF(Colaboradores!$A$5:$A$104,B154)&lt;&gt;1,AND(C154&lt;&gt;"Competência",C154&lt;&gt;"Meta"),NOT(ISNUMBER(E154)),E154&lt;0),"REVISAR",IF(E154=0,"IGNORADO",IF(OR(COUNT(F154,I154)&lt;&gt;2,MIN(F154,I154)&lt;1,MAX(F154,I154)&gt;5),"REVISAR","OK"))))</x:f>
      </x:c>
      <x:c r="N154" s="112" t="n">
        <x:f>IF(M154="OK",E154*I154,0)</x:f>
        <x:v>0</x:v>
      </x:c>
      <x:c r="O154" s="112" t="n">
        <x:f>IF(M154="OK",E154,0)</x:f>
        <x:v>0</x:v>
      </x:c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30"/>
      <x:c r="B155" s="30"/>
      <x:c r="C155" s="30"/>
      <x:c r="D155" s="30"/>
      <x:c r="E155" s="34"/>
      <x:c r="F155" s="34"/>
      <x:c r="G155" s="34"/>
      <x:c r="H155" s="34"/>
      <x:c r="I155" s="34"/>
      <x:c r="J155" s="35" t="str">
        <x:f>IF(M155&lt;&gt;"OK","",I155-F155)</x:f>
      </x:c>
      <x:c r="K155" s="33" t="str">
        <x:f>IF(AND(M155="OK",OR(NOT(ISNUMBER(Listas!$B$10)),Listas!$B$10&lt;(-4),Listas!$B$10&gt;0)),"REVISAR GAP",IF(M155="", "",IF(M155="REVISAR","REVISAR DADOS",IF(M155="IGNORADO","PESO ZERO",IF(J155&lt;=Listas!$B$10,"GAP CRÍTICO",IF(J155&lt;0,"ABAIXO DO ALVO",IF(J155=0,"NO ALVO","ACIMA DO ALVO")))))))</x:f>
      </x:c>
      <x:c r="L155" s="31"/>
      <x:c r="M155" s="1" t="str">
        <x:f>IF(COUNTA(A155:I155)=0,"",IF(OR(B155="",COUNTIF(Colaboradores!$A$5:$A$104,B155)&lt;&gt;1,AND(C155&lt;&gt;"Competência",C155&lt;&gt;"Meta"),NOT(ISNUMBER(E155)),E155&lt;0),"REVISAR",IF(E155=0,"IGNORADO",IF(OR(COUNT(F155,I155)&lt;&gt;2,MIN(F155,I155)&lt;1,MAX(F155,I155)&gt;5),"REVISAR","OK"))))</x:f>
      </x:c>
      <x:c r="N155" s="112" t="n">
        <x:f>IF(M155="OK",E155*I155,0)</x:f>
        <x:v>0</x:v>
      </x:c>
      <x:c r="O155" s="112" t="n">
        <x:f>IF(M155="OK",E155,0)</x:f>
        <x:v>0</x:v>
      </x:c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30"/>
      <x:c r="B156" s="30"/>
      <x:c r="C156" s="30"/>
      <x:c r="D156" s="30"/>
      <x:c r="E156" s="34"/>
      <x:c r="F156" s="34"/>
      <x:c r="G156" s="34"/>
      <x:c r="H156" s="34"/>
      <x:c r="I156" s="34"/>
      <x:c r="J156" s="35" t="str">
        <x:f>IF(M156&lt;&gt;"OK","",I156-F156)</x:f>
      </x:c>
      <x:c r="K156" s="33" t="str">
        <x:f>IF(AND(M156="OK",OR(NOT(ISNUMBER(Listas!$B$10)),Listas!$B$10&lt;(-4),Listas!$B$10&gt;0)),"REVISAR GAP",IF(M156="", "",IF(M156="REVISAR","REVISAR DADOS",IF(M156="IGNORADO","PESO ZERO",IF(J156&lt;=Listas!$B$10,"GAP CRÍTICO",IF(J156&lt;0,"ABAIXO DO ALVO",IF(J156=0,"NO ALVO","ACIMA DO ALVO")))))))</x:f>
      </x:c>
      <x:c r="L156" s="31"/>
      <x:c r="M156" s="1" t="str">
        <x:f>IF(COUNTA(A156:I156)=0,"",IF(OR(B156="",COUNTIF(Colaboradores!$A$5:$A$104,B156)&lt;&gt;1,AND(C156&lt;&gt;"Competência",C156&lt;&gt;"Meta"),NOT(ISNUMBER(E156)),E156&lt;0),"REVISAR",IF(E156=0,"IGNORADO",IF(OR(COUNT(F156,I156)&lt;&gt;2,MIN(F156,I156)&lt;1,MAX(F156,I156)&gt;5),"REVISAR","OK"))))</x:f>
      </x:c>
      <x:c r="N156" s="112" t="n">
        <x:f>IF(M156="OK",E156*I156,0)</x:f>
        <x:v>0</x:v>
      </x:c>
      <x:c r="O156" s="112" t="n">
        <x:f>IF(M156="OK",E156,0)</x:f>
        <x:v>0</x:v>
      </x:c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30"/>
      <x:c r="B157" s="30"/>
      <x:c r="C157" s="30"/>
      <x:c r="D157" s="30"/>
      <x:c r="E157" s="34"/>
      <x:c r="F157" s="34"/>
      <x:c r="G157" s="34"/>
      <x:c r="H157" s="34"/>
      <x:c r="I157" s="34"/>
      <x:c r="J157" s="35" t="str">
        <x:f>IF(M157&lt;&gt;"OK","",I157-F157)</x:f>
      </x:c>
      <x:c r="K157" s="33" t="str">
        <x:f>IF(AND(M157="OK",OR(NOT(ISNUMBER(Listas!$B$10)),Listas!$B$10&lt;(-4),Listas!$B$10&gt;0)),"REVISAR GAP",IF(M157="", "",IF(M157="REVISAR","REVISAR DADOS",IF(M157="IGNORADO","PESO ZERO",IF(J157&lt;=Listas!$B$10,"GAP CRÍTICO",IF(J157&lt;0,"ABAIXO DO ALVO",IF(J157=0,"NO ALVO","ACIMA DO ALVO")))))))</x:f>
      </x:c>
      <x:c r="L157" s="31"/>
      <x:c r="M157" s="1" t="str">
        <x:f>IF(COUNTA(A157:I157)=0,"",IF(OR(B157="",COUNTIF(Colaboradores!$A$5:$A$104,B157)&lt;&gt;1,AND(C157&lt;&gt;"Competência",C157&lt;&gt;"Meta"),NOT(ISNUMBER(E157)),E157&lt;0),"REVISAR",IF(E157=0,"IGNORADO",IF(OR(COUNT(F157,I157)&lt;&gt;2,MIN(F157,I157)&lt;1,MAX(F157,I157)&gt;5),"REVISAR","OK"))))</x:f>
      </x:c>
      <x:c r="N157" s="112" t="n">
        <x:f>IF(M157="OK",E157*I157,0)</x:f>
        <x:v>0</x:v>
      </x:c>
      <x:c r="O157" s="112" t="n">
        <x:f>IF(M157="OK",E157,0)</x:f>
        <x:v>0</x:v>
      </x:c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30"/>
      <x:c r="B158" s="30"/>
      <x:c r="C158" s="30"/>
      <x:c r="D158" s="30"/>
      <x:c r="E158" s="34"/>
      <x:c r="F158" s="34"/>
      <x:c r="G158" s="34"/>
      <x:c r="H158" s="34"/>
      <x:c r="I158" s="34"/>
      <x:c r="J158" s="35" t="str">
        <x:f>IF(M158&lt;&gt;"OK","",I158-F158)</x:f>
      </x:c>
      <x:c r="K158" s="33" t="str">
        <x:f>IF(AND(M158="OK",OR(NOT(ISNUMBER(Listas!$B$10)),Listas!$B$10&lt;(-4),Listas!$B$10&gt;0)),"REVISAR GAP",IF(M158="", "",IF(M158="REVISAR","REVISAR DADOS",IF(M158="IGNORADO","PESO ZERO",IF(J158&lt;=Listas!$B$10,"GAP CRÍTICO",IF(J158&lt;0,"ABAIXO DO ALVO",IF(J158=0,"NO ALVO","ACIMA DO ALVO")))))))</x:f>
      </x:c>
      <x:c r="L158" s="31"/>
      <x:c r="M158" s="1" t="str">
        <x:f>IF(COUNTA(A158:I158)=0,"",IF(OR(B158="",COUNTIF(Colaboradores!$A$5:$A$104,B158)&lt;&gt;1,AND(C158&lt;&gt;"Competência",C158&lt;&gt;"Meta"),NOT(ISNUMBER(E158)),E158&lt;0),"REVISAR",IF(E158=0,"IGNORADO",IF(OR(COUNT(F158,I158)&lt;&gt;2,MIN(F158,I158)&lt;1,MAX(F158,I158)&gt;5),"REVISAR","OK"))))</x:f>
      </x:c>
      <x:c r="N158" s="112" t="n">
        <x:f>IF(M158="OK",E158*I158,0)</x:f>
        <x:v>0</x:v>
      </x:c>
      <x:c r="O158" s="112" t="n">
        <x:f>IF(M158="OK",E158,0)</x:f>
        <x:v>0</x:v>
      </x:c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30"/>
      <x:c r="B159" s="30"/>
      <x:c r="C159" s="30"/>
      <x:c r="D159" s="30"/>
      <x:c r="E159" s="34"/>
      <x:c r="F159" s="34"/>
      <x:c r="G159" s="34"/>
      <x:c r="H159" s="34"/>
      <x:c r="I159" s="34"/>
      <x:c r="J159" s="35" t="str">
        <x:f>IF(M159&lt;&gt;"OK","",I159-F159)</x:f>
      </x:c>
      <x:c r="K159" s="33" t="str">
        <x:f>IF(AND(M159="OK",OR(NOT(ISNUMBER(Listas!$B$10)),Listas!$B$10&lt;(-4),Listas!$B$10&gt;0)),"REVISAR GAP",IF(M159="", "",IF(M159="REVISAR","REVISAR DADOS",IF(M159="IGNORADO","PESO ZERO",IF(J159&lt;=Listas!$B$10,"GAP CRÍTICO",IF(J159&lt;0,"ABAIXO DO ALVO",IF(J159=0,"NO ALVO","ACIMA DO ALVO")))))))</x:f>
      </x:c>
      <x:c r="L159" s="31"/>
      <x:c r="M159" s="1" t="str">
        <x:f>IF(COUNTA(A159:I159)=0,"",IF(OR(B159="",COUNTIF(Colaboradores!$A$5:$A$104,B159)&lt;&gt;1,AND(C159&lt;&gt;"Competência",C159&lt;&gt;"Meta"),NOT(ISNUMBER(E159)),E159&lt;0),"REVISAR",IF(E159=0,"IGNORADO",IF(OR(COUNT(F159,I159)&lt;&gt;2,MIN(F159,I159)&lt;1,MAX(F159,I159)&gt;5),"REVISAR","OK"))))</x:f>
      </x:c>
      <x:c r="N159" s="112" t="n">
        <x:f>IF(M159="OK",E159*I159,0)</x:f>
        <x:v>0</x:v>
      </x:c>
      <x:c r="O159" s="112" t="n">
        <x:f>IF(M159="OK",E159,0)</x:f>
        <x:v>0</x:v>
      </x:c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30"/>
      <x:c r="B160" s="30"/>
      <x:c r="C160" s="30"/>
      <x:c r="D160" s="30"/>
      <x:c r="E160" s="34"/>
      <x:c r="F160" s="34"/>
      <x:c r="G160" s="34"/>
      <x:c r="H160" s="34"/>
      <x:c r="I160" s="34"/>
      <x:c r="J160" s="35" t="str">
        <x:f>IF(M160&lt;&gt;"OK","",I160-F160)</x:f>
      </x:c>
      <x:c r="K160" s="33" t="str">
        <x:f>IF(AND(M160="OK",OR(NOT(ISNUMBER(Listas!$B$10)),Listas!$B$10&lt;(-4),Listas!$B$10&gt;0)),"REVISAR GAP",IF(M160="", "",IF(M160="REVISAR","REVISAR DADOS",IF(M160="IGNORADO","PESO ZERO",IF(J160&lt;=Listas!$B$10,"GAP CRÍTICO",IF(J160&lt;0,"ABAIXO DO ALVO",IF(J160=0,"NO ALVO","ACIMA DO ALVO")))))))</x:f>
      </x:c>
      <x:c r="L160" s="31"/>
      <x:c r="M160" s="1" t="str">
        <x:f>IF(COUNTA(A160:I160)=0,"",IF(OR(B160="",COUNTIF(Colaboradores!$A$5:$A$104,B160)&lt;&gt;1,AND(C160&lt;&gt;"Competência",C160&lt;&gt;"Meta"),NOT(ISNUMBER(E160)),E160&lt;0),"REVISAR",IF(E160=0,"IGNORADO",IF(OR(COUNT(F160,I160)&lt;&gt;2,MIN(F160,I160)&lt;1,MAX(F160,I160)&gt;5),"REVISAR","OK"))))</x:f>
      </x:c>
      <x:c r="N160" s="112" t="n">
        <x:f>IF(M160="OK",E160*I160,0)</x:f>
        <x:v>0</x:v>
      </x:c>
      <x:c r="O160" s="112" t="n">
        <x:f>IF(M160="OK",E160,0)</x:f>
        <x:v>0</x:v>
      </x:c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30"/>
      <x:c r="B161" s="30"/>
      <x:c r="C161" s="30"/>
      <x:c r="D161" s="30"/>
      <x:c r="E161" s="34"/>
      <x:c r="F161" s="34"/>
      <x:c r="G161" s="34"/>
      <x:c r="H161" s="34"/>
      <x:c r="I161" s="34"/>
      <x:c r="J161" s="35" t="str">
        <x:f>IF(M161&lt;&gt;"OK","",I161-F161)</x:f>
      </x:c>
      <x:c r="K161" s="33" t="str">
        <x:f>IF(AND(M161="OK",OR(NOT(ISNUMBER(Listas!$B$10)),Listas!$B$10&lt;(-4),Listas!$B$10&gt;0)),"REVISAR GAP",IF(M161="", "",IF(M161="REVISAR","REVISAR DADOS",IF(M161="IGNORADO","PESO ZERO",IF(J161&lt;=Listas!$B$10,"GAP CRÍTICO",IF(J161&lt;0,"ABAIXO DO ALVO",IF(J161=0,"NO ALVO","ACIMA DO ALVO")))))))</x:f>
      </x:c>
      <x:c r="L161" s="31"/>
      <x:c r="M161" s="1" t="str">
        <x:f>IF(COUNTA(A161:I161)=0,"",IF(OR(B161="",COUNTIF(Colaboradores!$A$5:$A$104,B161)&lt;&gt;1,AND(C161&lt;&gt;"Competência",C161&lt;&gt;"Meta"),NOT(ISNUMBER(E161)),E161&lt;0),"REVISAR",IF(E161=0,"IGNORADO",IF(OR(COUNT(F161,I161)&lt;&gt;2,MIN(F161,I161)&lt;1,MAX(F161,I161)&gt;5),"REVISAR","OK"))))</x:f>
      </x:c>
      <x:c r="N161" s="112" t="n">
        <x:f>IF(M161="OK",E161*I161,0)</x:f>
        <x:v>0</x:v>
      </x:c>
      <x:c r="O161" s="112" t="n">
        <x:f>IF(M161="OK",E161,0)</x:f>
        <x:v>0</x:v>
      </x:c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30"/>
      <x:c r="B162" s="30"/>
      <x:c r="C162" s="30"/>
      <x:c r="D162" s="30"/>
      <x:c r="E162" s="34"/>
      <x:c r="F162" s="34"/>
      <x:c r="G162" s="34"/>
      <x:c r="H162" s="34"/>
      <x:c r="I162" s="34"/>
      <x:c r="J162" s="35" t="str">
        <x:f>IF(M162&lt;&gt;"OK","",I162-F162)</x:f>
      </x:c>
      <x:c r="K162" s="33" t="str">
        <x:f>IF(AND(M162="OK",OR(NOT(ISNUMBER(Listas!$B$10)),Listas!$B$10&lt;(-4),Listas!$B$10&gt;0)),"REVISAR GAP",IF(M162="", "",IF(M162="REVISAR","REVISAR DADOS",IF(M162="IGNORADO","PESO ZERO",IF(J162&lt;=Listas!$B$10,"GAP CRÍTICO",IF(J162&lt;0,"ABAIXO DO ALVO",IF(J162=0,"NO ALVO","ACIMA DO ALVO")))))))</x:f>
      </x:c>
      <x:c r="L162" s="31"/>
      <x:c r="M162" s="1" t="str">
        <x:f>IF(COUNTA(A162:I162)=0,"",IF(OR(B162="",COUNTIF(Colaboradores!$A$5:$A$104,B162)&lt;&gt;1,AND(C162&lt;&gt;"Competência",C162&lt;&gt;"Meta"),NOT(ISNUMBER(E162)),E162&lt;0),"REVISAR",IF(E162=0,"IGNORADO",IF(OR(COUNT(F162,I162)&lt;&gt;2,MIN(F162,I162)&lt;1,MAX(F162,I162)&gt;5),"REVISAR","OK"))))</x:f>
      </x:c>
      <x:c r="N162" s="112" t="n">
        <x:f>IF(M162="OK",E162*I162,0)</x:f>
        <x:v>0</x:v>
      </x:c>
      <x:c r="O162" s="112" t="n">
        <x:f>IF(M162="OK",E162,0)</x:f>
        <x:v>0</x:v>
      </x:c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30"/>
      <x:c r="B163" s="30"/>
      <x:c r="C163" s="30"/>
      <x:c r="D163" s="30"/>
      <x:c r="E163" s="34"/>
      <x:c r="F163" s="34"/>
      <x:c r="G163" s="34"/>
      <x:c r="H163" s="34"/>
      <x:c r="I163" s="34"/>
      <x:c r="J163" s="35" t="str">
        <x:f>IF(M163&lt;&gt;"OK","",I163-F163)</x:f>
      </x:c>
      <x:c r="K163" s="33" t="str">
        <x:f>IF(AND(M163="OK",OR(NOT(ISNUMBER(Listas!$B$10)),Listas!$B$10&lt;(-4),Listas!$B$10&gt;0)),"REVISAR GAP",IF(M163="", "",IF(M163="REVISAR","REVISAR DADOS",IF(M163="IGNORADO","PESO ZERO",IF(J163&lt;=Listas!$B$10,"GAP CRÍTICO",IF(J163&lt;0,"ABAIXO DO ALVO",IF(J163=0,"NO ALVO","ACIMA DO ALVO")))))))</x:f>
      </x:c>
      <x:c r="L163" s="31"/>
      <x:c r="M163" s="1" t="str">
        <x:f>IF(COUNTA(A163:I163)=0,"",IF(OR(B163="",COUNTIF(Colaboradores!$A$5:$A$104,B163)&lt;&gt;1,AND(C163&lt;&gt;"Competência",C163&lt;&gt;"Meta"),NOT(ISNUMBER(E163)),E163&lt;0),"REVISAR",IF(E163=0,"IGNORADO",IF(OR(COUNT(F163,I163)&lt;&gt;2,MIN(F163,I163)&lt;1,MAX(F163,I163)&gt;5),"REVISAR","OK"))))</x:f>
      </x:c>
      <x:c r="N163" s="112" t="n">
        <x:f>IF(M163="OK",E163*I163,0)</x:f>
        <x:v>0</x:v>
      </x:c>
      <x:c r="O163" s="112" t="n">
        <x:f>IF(M163="OK",E163,0)</x:f>
        <x:v>0</x:v>
      </x:c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30"/>
      <x:c r="B164" s="30"/>
      <x:c r="C164" s="30"/>
      <x:c r="D164" s="30"/>
      <x:c r="E164" s="34"/>
      <x:c r="F164" s="34"/>
      <x:c r="G164" s="34"/>
      <x:c r="H164" s="34"/>
      <x:c r="I164" s="34"/>
      <x:c r="J164" s="35" t="str">
        <x:f>IF(M164&lt;&gt;"OK","",I164-F164)</x:f>
      </x:c>
      <x:c r="K164" s="33" t="str">
        <x:f>IF(AND(M164="OK",OR(NOT(ISNUMBER(Listas!$B$10)),Listas!$B$10&lt;(-4),Listas!$B$10&gt;0)),"REVISAR GAP",IF(M164="", "",IF(M164="REVISAR","REVISAR DADOS",IF(M164="IGNORADO","PESO ZERO",IF(J164&lt;=Listas!$B$10,"GAP CRÍTICO",IF(J164&lt;0,"ABAIXO DO ALVO",IF(J164=0,"NO ALVO","ACIMA DO ALVO")))))))</x:f>
      </x:c>
      <x:c r="L164" s="31"/>
      <x:c r="M164" s="1" t="str">
        <x:f>IF(COUNTA(A164:I164)=0,"",IF(OR(B164="",COUNTIF(Colaboradores!$A$5:$A$104,B164)&lt;&gt;1,AND(C164&lt;&gt;"Competência",C164&lt;&gt;"Meta"),NOT(ISNUMBER(E164)),E164&lt;0),"REVISAR",IF(E164=0,"IGNORADO",IF(OR(COUNT(F164,I164)&lt;&gt;2,MIN(F164,I164)&lt;1,MAX(F164,I164)&gt;5),"REVISAR","OK"))))</x:f>
      </x:c>
      <x:c r="N164" s="112" t="n">
        <x:f>IF(M164="OK",E164*I164,0)</x:f>
        <x:v>0</x:v>
      </x:c>
      <x:c r="O164" s="112" t="n">
        <x:f>IF(M164="OK",E164,0)</x:f>
        <x:v>0</x:v>
      </x:c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30"/>
      <x:c r="B165" s="30"/>
      <x:c r="C165" s="30"/>
      <x:c r="D165" s="30"/>
      <x:c r="E165" s="34"/>
      <x:c r="F165" s="34"/>
      <x:c r="G165" s="34"/>
      <x:c r="H165" s="34"/>
      <x:c r="I165" s="34"/>
      <x:c r="J165" s="35" t="str">
        <x:f>IF(M165&lt;&gt;"OK","",I165-F165)</x:f>
      </x:c>
      <x:c r="K165" s="33" t="str">
        <x:f>IF(AND(M165="OK",OR(NOT(ISNUMBER(Listas!$B$10)),Listas!$B$10&lt;(-4),Listas!$B$10&gt;0)),"REVISAR GAP",IF(M165="", "",IF(M165="REVISAR","REVISAR DADOS",IF(M165="IGNORADO","PESO ZERO",IF(J165&lt;=Listas!$B$10,"GAP CRÍTICO",IF(J165&lt;0,"ABAIXO DO ALVO",IF(J165=0,"NO ALVO","ACIMA DO ALVO")))))))</x:f>
      </x:c>
      <x:c r="L165" s="31"/>
      <x:c r="M165" s="1" t="str">
        <x:f>IF(COUNTA(A165:I165)=0,"",IF(OR(B165="",COUNTIF(Colaboradores!$A$5:$A$104,B165)&lt;&gt;1,AND(C165&lt;&gt;"Competência",C165&lt;&gt;"Meta"),NOT(ISNUMBER(E165)),E165&lt;0),"REVISAR",IF(E165=0,"IGNORADO",IF(OR(COUNT(F165,I165)&lt;&gt;2,MIN(F165,I165)&lt;1,MAX(F165,I165)&gt;5),"REVISAR","OK"))))</x:f>
      </x:c>
      <x:c r="N165" s="112" t="n">
        <x:f>IF(M165="OK",E165*I165,0)</x:f>
        <x:v>0</x:v>
      </x:c>
      <x:c r="O165" s="112" t="n">
        <x:f>IF(M165="OK",E165,0)</x:f>
        <x:v>0</x:v>
      </x:c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30"/>
      <x:c r="B166" s="30"/>
      <x:c r="C166" s="30"/>
      <x:c r="D166" s="30"/>
      <x:c r="E166" s="34"/>
      <x:c r="F166" s="34"/>
      <x:c r="G166" s="34"/>
      <x:c r="H166" s="34"/>
      <x:c r="I166" s="34"/>
      <x:c r="J166" s="35" t="str">
        <x:f>IF(M166&lt;&gt;"OK","",I166-F166)</x:f>
      </x:c>
      <x:c r="K166" s="33" t="str">
        <x:f>IF(AND(M166="OK",OR(NOT(ISNUMBER(Listas!$B$10)),Listas!$B$10&lt;(-4),Listas!$B$10&gt;0)),"REVISAR GAP",IF(M166="", "",IF(M166="REVISAR","REVISAR DADOS",IF(M166="IGNORADO","PESO ZERO",IF(J166&lt;=Listas!$B$10,"GAP CRÍTICO",IF(J166&lt;0,"ABAIXO DO ALVO",IF(J166=0,"NO ALVO","ACIMA DO ALVO")))))))</x:f>
      </x:c>
      <x:c r="L166" s="31"/>
      <x:c r="M166" s="1" t="str">
        <x:f>IF(COUNTA(A166:I166)=0,"",IF(OR(B166="",COUNTIF(Colaboradores!$A$5:$A$104,B166)&lt;&gt;1,AND(C166&lt;&gt;"Competência",C166&lt;&gt;"Meta"),NOT(ISNUMBER(E166)),E166&lt;0),"REVISAR",IF(E166=0,"IGNORADO",IF(OR(COUNT(F166,I166)&lt;&gt;2,MIN(F166,I166)&lt;1,MAX(F166,I166)&gt;5),"REVISAR","OK"))))</x:f>
      </x:c>
      <x:c r="N166" s="112" t="n">
        <x:f>IF(M166="OK",E166*I166,0)</x:f>
        <x:v>0</x:v>
      </x:c>
      <x:c r="O166" s="112" t="n">
        <x:f>IF(M166="OK",E166,0)</x:f>
        <x:v>0</x:v>
      </x:c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30"/>
      <x:c r="B167" s="30"/>
      <x:c r="C167" s="30"/>
      <x:c r="D167" s="30"/>
      <x:c r="E167" s="34"/>
      <x:c r="F167" s="34"/>
      <x:c r="G167" s="34"/>
      <x:c r="H167" s="34"/>
      <x:c r="I167" s="34"/>
      <x:c r="J167" s="35" t="str">
        <x:f>IF(M167&lt;&gt;"OK","",I167-F167)</x:f>
      </x:c>
      <x:c r="K167" s="33" t="str">
        <x:f>IF(AND(M167="OK",OR(NOT(ISNUMBER(Listas!$B$10)),Listas!$B$10&lt;(-4),Listas!$B$10&gt;0)),"REVISAR GAP",IF(M167="", "",IF(M167="REVISAR","REVISAR DADOS",IF(M167="IGNORADO","PESO ZERO",IF(J167&lt;=Listas!$B$10,"GAP CRÍTICO",IF(J167&lt;0,"ABAIXO DO ALVO",IF(J167=0,"NO ALVO","ACIMA DO ALVO")))))))</x:f>
      </x:c>
      <x:c r="L167" s="31"/>
      <x:c r="M167" s="1" t="str">
        <x:f>IF(COUNTA(A167:I167)=0,"",IF(OR(B167="",COUNTIF(Colaboradores!$A$5:$A$104,B167)&lt;&gt;1,AND(C167&lt;&gt;"Competência",C167&lt;&gt;"Meta"),NOT(ISNUMBER(E167)),E167&lt;0),"REVISAR",IF(E167=0,"IGNORADO",IF(OR(COUNT(F167,I167)&lt;&gt;2,MIN(F167,I167)&lt;1,MAX(F167,I167)&gt;5),"REVISAR","OK"))))</x:f>
      </x:c>
      <x:c r="N167" s="112" t="n">
        <x:f>IF(M167="OK",E167*I167,0)</x:f>
        <x:v>0</x:v>
      </x:c>
      <x:c r="O167" s="112" t="n">
        <x:f>IF(M167="OK",E167,0)</x:f>
        <x:v>0</x:v>
      </x:c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30"/>
      <x:c r="B168" s="30"/>
      <x:c r="C168" s="30"/>
      <x:c r="D168" s="30"/>
      <x:c r="E168" s="34"/>
      <x:c r="F168" s="34"/>
      <x:c r="G168" s="34"/>
      <x:c r="H168" s="34"/>
      <x:c r="I168" s="34"/>
      <x:c r="J168" s="35" t="str">
        <x:f>IF(M168&lt;&gt;"OK","",I168-F168)</x:f>
      </x:c>
      <x:c r="K168" s="33" t="str">
        <x:f>IF(AND(M168="OK",OR(NOT(ISNUMBER(Listas!$B$10)),Listas!$B$10&lt;(-4),Listas!$B$10&gt;0)),"REVISAR GAP",IF(M168="", "",IF(M168="REVISAR","REVISAR DADOS",IF(M168="IGNORADO","PESO ZERO",IF(J168&lt;=Listas!$B$10,"GAP CRÍTICO",IF(J168&lt;0,"ABAIXO DO ALVO",IF(J168=0,"NO ALVO","ACIMA DO ALVO")))))))</x:f>
      </x:c>
      <x:c r="L168" s="31"/>
      <x:c r="M168" s="1" t="str">
        <x:f>IF(COUNTA(A168:I168)=0,"",IF(OR(B168="",COUNTIF(Colaboradores!$A$5:$A$104,B168)&lt;&gt;1,AND(C168&lt;&gt;"Competência",C168&lt;&gt;"Meta"),NOT(ISNUMBER(E168)),E168&lt;0),"REVISAR",IF(E168=0,"IGNORADO",IF(OR(COUNT(F168,I168)&lt;&gt;2,MIN(F168,I168)&lt;1,MAX(F168,I168)&gt;5),"REVISAR","OK"))))</x:f>
      </x:c>
      <x:c r="N168" s="112" t="n">
        <x:f>IF(M168="OK",E168*I168,0)</x:f>
        <x:v>0</x:v>
      </x:c>
      <x:c r="O168" s="112" t="n">
        <x:f>IF(M168="OK",E168,0)</x:f>
        <x:v>0</x:v>
      </x:c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30"/>
      <x:c r="B169" s="30"/>
      <x:c r="C169" s="30"/>
      <x:c r="D169" s="30"/>
      <x:c r="E169" s="34"/>
      <x:c r="F169" s="34"/>
      <x:c r="G169" s="34"/>
      <x:c r="H169" s="34"/>
      <x:c r="I169" s="34"/>
      <x:c r="J169" s="35" t="str">
        <x:f>IF(M169&lt;&gt;"OK","",I169-F169)</x:f>
      </x:c>
      <x:c r="K169" s="33" t="str">
        <x:f>IF(AND(M169="OK",OR(NOT(ISNUMBER(Listas!$B$10)),Listas!$B$10&lt;(-4),Listas!$B$10&gt;0)),"REVISAR GAP",IF(M169="", "",IF(M169="REVISAR","REVISAR DADOS",IF(M169="IGNORADO","PESO ZERO",IF(J169&lt;=Listas!$B$10,"GAP CRÍTICO",IF(J169&lt;0,"ABAIXO DO ALVO",IF(J169=0,"NO ALVO","ACIMA DO ALVO")))))))</x:f>
      </x:c>
      <x:c r="L169" s="31"/>
      <x:c r="M169" s="1" t="str">
        <x:f>IF(COUNTA(A169:I169)=0,"",IF(OR(B169="",COUNTIF(Colaboradores!$A$5:$A$104,B169)&lt;&gt;1,AND(C169&lt;&gt;"Competência",C169&lt;&gt;"Meta"),NOT(ISNUMBER(E169)),E169&lt;0),"REVISAR",IF(E169=0,"IGNORADO",IF(OR(COUNT(F169,I169)&lt;&gt;2,MIN(F169,I169)&lt;1,MAX(F169,I169)&gt;5),"REVISAR","OK"))))</x:f>
      </x:c>
      <x:c r="N169" s="112" t="n">
        <x:f>IF(M169="OK",E169*I169,0)</x:f>
        <x:v>0</x:v>
      </x:c>
      <x:c r="O169" s="112" t="n">
        <x:f>IF(M169="OK",E169,0)</x:f>
        <x:v>0</x:v>
      </x:c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30"/>
      <x:c r="B170" s="30"/>
      <x:c r="C170" s="30"/>
      <x:c r="D170" s="30"/>
      <x:c r="E170" s="34"/>
      <x:c r="F170" s="34"/>
      <x:c r="G170" s="34"/>
      <x:c r="H170" s="34"/>
      <x:c r="I170" s="34"/>
      <x:c r="J170" s="35" t="str">
        <x:f>IF(M170&lt;&gt;"OK","",I170-F170)</x:f>
      </x:c>
      <x:c r="K170" s="33" t="str">
        <x:f>IF(AND(M170="OK",OR(NOT(ISNUMBER(Listas!$B$10)),Listas!$B$10&lt;(-4),Listas!$B$10&gt;0)),"REVISAR GAP",IF(M170="", "",IF(M170="REVISAR","REVISAR DADOS",IF(M170="IGNORADO","PESO ZERO",IF(J170&lt;=Listas!$B$10,"GAP CRÍTICO",IF(J170&lt;0,"ABAIXO DO ALVO",IF(J170=0,"NO ALVO","ACIMA DO ALVO")))))))</x:f>
      </x:c>
      <x:c r="L170" s="31"/>
      <x:c r="M170" s="1" t="str">
        <x:f>IF(COUNTA(A170:I170)=0,"",IF(OR(B170="",COUNTIF(Colaboradores!$A$5:$A$104,B170)&lt;&gt;1,AND(C170&lt;&gt;"Competência",C170&lt;&gt;"Meta"),NOT(ISNUMBER(E170)),E170&lt;0),"REVISAR",IF(E170=0,"IGNORADO",IF(OR(COUNT(F170,I170)&lt;&gt;2,MIN(F170,I170)&lt;1,MAX(F170,I170)&gt;5),"REVISAR","OK"))))</x:f>
      </x:c>
      <x:c r="N170" s="112" t="n">
        <x:f>IF(M170="OK",E170*I170,0)</x:f>
        <x:v>0</x:v>
      </x:c>
      <x:c r="O170" s="112" t="n">
        <x:f>IF(M170="OK",E170,0)</x:f>
        <x:v>0</x:v>
      </x:c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30"/>
      <x:c r="B171" s="30"/>
      <x:c r="C171" s="30"/>
      <x:c r="D171" s="30"/>
      <x:c r="E171" s="34"/>
      <x:c r="F171" s="34"/>
      <x:c r="G171" s="34"/>
      <x:c r="H171" s="34"/>
      <x:c r="I171" s="34"/>
      <x:c r="J171" s="35" t="str">
        <x:f>IF(M171&lt;&gt;"OK","",I171-F171)</x:f>
      </x:c>
      <x:c r="K171" s="33" t="str">
        <x:f>IF(AND(M171="OK",OR(NOT(ISNUMBER(Listas!$B$10)),Listas!$B$10&lt;(-4),Listas!$B$10&gt;0)),"REVISAR GAP",IF(M171="", "",IF(M171="REVISAR","REVISAR DADOS",IF(M171="IGNORADO","PESO ZERO",IF(J171&lt;=Listas!$B$10,"GAP CRÍTICO",IF(J171&lt;0,"ABAIXO DO ALVO",IF(J171=0,"NO ALVO","ACIMA DO ALVO")))))))</x:f>
      </x:c>
      <x:c r="L171" s="31"/>
      <x:c r="M171" s="1" t="str">
        <x:f>IF(COUNTA(A171:I171)=0,"",IF(OR(B171="",COUNTIF(Colaboradores!$A$5:$A$104,B171)&lt;&gt;1,AND(C171&lt;&gt;"Competência",C171&lt;&gt;"Meta"),NOT(ISNUMBER(E171)),E171&lt;0),"REVISAR",IF(E171=0,"IGNORADO",IF(OR(COUNT(F171,I171)&lt;&gt;2,MIN(F171,I171)&lt;1,MAX(F171,I171)&gt;5),"REVISAR","OK"))))</x:f>
      </x:c>
      <x:c r="N171" s="112" t="n">
        <x:f>IF(M171="OK",E171*I171,0)</x:f>
        <x:v>0</x:v>
      </x:c>
      <x:c r="O171" s="112" t="n">
        <x:f>IF(M171="OK",E171,0)</x:f>
        <x:v>0</x:v>
      </x:c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30"/>
      <x:c r="B172" s="30"/>
      <x:c r="C172" s="30"/>
      <x:c r="D172" s="30"/>
      <x:c r="E172" s="34"/>
      <x:c r="F172" s="34"/>
      <x:c r="G172" s="34"/>
      <x:c r="H172" s="34"/>
      <x:c r="I172" s="34"/>
      <x:c r="J172" s="35" t="str">
        <x:f>IF(M172&lt;&gt;"OK","",I172-F172)</x:f>
      </x:c>
      <x:c r="K172" s="33" t="str">
        <x:f>IF(AND(M172="OK",OR(NOT(ISNUMBER(Listas!$B$10)),Listas!$B$10&lt;(-4),Listas!$B$10&gt;0)),"REVISAR GAP",IF(M172="", "",IF(M172="REVISAR","REVISAR DADOS",IF(M172="IGNORADO","PESO ZERO",IF(J172&lt;=Listas!$B$10,"GAP CRÍTICO",IF(J172&lt;0,"ABAIXO DO ALVO",IF(J172=0,"NO ALVO","ACIMA DO ALVO")))))))</x:f>
      </x:c>
      <x:c r="L172" s="31"/>
      <x:c r="M172" s="1" t="str">
        <x:f>IF(COUNTA(A172:I172)=0,"",IF(OR(B172="",COUNTIF(Colaboradores!$A$5:$A$104,B172)&lt;&gt;1,AND(C172&lt;&gt;"Competência",C172&lt;&gt;"Meta"),NOT(ISNUMBER(E172)),E172&lt;0),"REVISAR",IF(E172=0,"IGNORADO",IF(OR(COUNT(F172,I172)&lt;&gt;2,MIN(F172,I172)&lt;1,MAX(F172,I172)&gt;5),"REVISAR","OK"))))</x:f>
      </x:c>
      <x:c r="N172" s="112" t="n">
        <x:f>IF(M172="OK",E172*I172,0)</x:f>
        <x:v>0</x:v>
      </x:c>
      <x:c r="O172" s="112" t="n">
        <x:f>IF(M172="OK",E172,0)</x:f>
        <x:v>0</x:v>
      </x:c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30"/>
      <x:c r="B173" s="30"/>
      <x:c r="C173" s="30"/>
      <x:c r="D173" s="30"/>
      <x:c r="E173" s="34"/>
      <x:c r="F173" s="34"/>
      <x:c r="G173" s="34"/>
      <x:c r="H173" s="34"/>
      <x:c r="I173" s="34"/>
      <x:c r="J173" s="35" t="str">
        <x:f>IF(M173&lt;&gt;"OK","",I173-F173)</x:f>
      </x:c>
      <x:c r="K173" s="33" t="str">
        <x:f>IF(AND(M173="OK",OR(NOT(ISNUMBER(Listas!$B$10)),Listas!$B$10&lt;(-4),Listas!$B$10&gt;0)),"REVISAR GAP",IF(M173="", "",IF(M173="REVISAR","REVISAR DADOS",IF(M173="IGNORADO","PESO ZERO",IF(J173&lt;=Listas!$B$10,"GAP CRÍTICO",IF(J173&lt;0,"ABAIXO DO ALVO",IF(J173=0,"NO ALVO","ACIMA DO ALVO")))))))</x:f>
      </x:c>
      <x:c r="L173" s="31"/>
      <x:c r="M173" s="1" t="str">
        <x:f>IF(COUNTA(A173:I173)=0,"",IF(OR(B173="",COUNTIF(Colaboradores!$A$5:$A$104,B173)&lt;&gt;1,AND(C173&lt;&gt;"Competência",C173&lt;&gt;"Meta"),NOT(ISNUMBER(E173)),E173&lt;0),"REVISAR",IF(E173=0,"IGNORADO",IF(OR(COUNT(F173,I173)&lt;&gt;2,MIN(F173,I173)&lt;1,MAX(F173,I173)&gt;5),"REVISAR","OK"))))</x:f>
      </x:c>
      <x:c r="N173" s="112" t="n">
        <x:f>IF(M173="OK",E173*I173,0)</x:f>
        <x:v>0</x:v>
      </x:c>
      <x:c r="O173" s="112" t="n">
        <x:f>IF(M173="OK",E173,0)</x:f>
        <x:v>0</x:v>
      </x:c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30"/>
      <x:c r="B174" s="30"/>
      <x:c r="C174" s="30"/>
      <x:c r="D174" s="30"/>
      <x:c r="E174" s="34"/>
      <x:c r="F174" s="34"/>
      <x:c r="G174" s="34"/>
      <x:c r="H174" s="34"/>
      <x:c r="I174" s="34"/>
      <x:c r="J174" s="35" t="str">
        <x:f>IF(M174&lt;&gt;"OK","",I174-F174)</x:f>
      </x:c>
      <x:c r="K174" s="33" t="str">
        <x:f>IF(AND(M174="OK",OR(NOT(ISNUMBER(Listas!$B$10)),Listas!$B$10&lt;(-4),Listas!$B$10&gt;0)),"REVISAR GAP",IF(M174="", "",IF(M174="REVISAR","REVISAR DADOS",IF(M174="IGNORADO","PESO ZERO",IF(J174&lt;=Listas!$B$10,"GAP CRÍTICO",IF(J174&lt;0,"ABAIXO DO ALVO",IF(J174=0,"NO ALVO","ACIMA DO ALVO")))))))</x:f>
      </x:c>
      <x:c r="L174" s="31"/>
      <x:c r="M174" s="1" t="str">
        <x:f>IF(COUNTA(A174:I174)=0,"",IF(OR(B174="",COUNTIF(Colaboradores!$A$5:$A$104,B174)&lt;&gt;1,AND(C174&lt;&gt;"Competência",C174&lt;&gt;"Meta"),NOT(ISNUMBER(E174)),E174&lt;0),"REVISAR",IF(E174=0,"IGNORADO",IF(OR(COUNT(F174,I174)&lt;&gt;2,MIN(F174,I174)&lt;1,MAX(F174,I174)&gt;5),"REVISAR","OK"))))</x:f>
      </x:c>
      <x:c r="N174" s="112" t="n">
        <x:f>IF(M174="OK",E174*I174,0)</x:f>
        <x:v>0</x:v>
      </x:c>
      <x:c r="O174" s="112" t="n">
        <x:f>IF(M174="OK",E174,0)</x:f>
        <x:v>0</x:v>
      </x:c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30"/>
      <x:c r="B175" s="30"/>
      <x:c r="C175" s="30"/>
      <x:c r="D175" s="30"/>
      <x:c r="E175" s="34"/>
      <x:c r="F175" s="34"/>
      <x:c r="G175" s="34"/>
      <x:c r="H175" s="34"/>
      <x:c r="I175" s="34"/>
      <x:c r="J175" s="35" t="str">
        <x:f>IF(M175&lt;&gt;"OK","",I175-F175)</x:f>
      </x:c>
      <x:c r="K175" s="33" t="str">
        <x:f>IF(AND(M175="OK",OR(NOT(ISNUMBER(Listas!$B$10)),Listas!$B$10&lt;(-4),Listas!$B$10&gt;0)),"REVISAR GAP",IF(M175="", "",IF(M175="REVISAR","REVISAR DADOS",IF(M175="IGNORADO","PESO ZERO",IF(J175&lt;=Listas!$B$10,"GAP CRÍTICO",IF(J175&lt;0,"ABAIXO DO ALVO",IF(J175=0,"NO ALVO","ACIMA DO ALVO")))))))</x:f>
      </x:c>
      <x:c r="L175" s="31"/>
      <x:c r="M175" s="1" t="str">
        <x:f>IF(COUNTA(A175:I175)=0,"",IF(OR(B175="",COUNTIF(Colaboradores!$A$5:$A$104,B175)&lt;&gt;1,AND(C175&lt;&gt;"Competência",C175&lt;&gt;"Meta"),NOT(ISNUMBER(E175)),E175&lt;0),"REVISAR",IF(E175=0,"IGNORADO",IF(OR(COUNT(F175,I175)&lt;&gt;2,MIN(F175,I175)&lt;1,MAX(F175,I175)&gt;5),"REVISAR","OK"))))</x:f>
      </x:c>
      <x:c r="N175" s="112" t="n">
        <x:f>IF(M175="OK",E175*I175,0)</x:f>
        <x:v>0</x:v>
      </x:c>
      <x:c r="O175" s="112" t="n">
        <x:f>IF(M175="OK",E175,0)</x:f>
        <x:v>0</x:v>
      </x:c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30"/>
      <x:c r="B176" s="30"/>
      <x:c r="C176" s="30"/>
      <x:c r="D176" s="30"/>
      <x:c r="E176" s="34"/>
      <x:c r="F176" s="34"/>
      <x:c r="G176" s="34"/>
      <x:c r="H176" s="34"/>
      <x:c r="I176" s="34"/>
      <x:c r="J176" s="35" t="str">
        <x:f>IF(M176&lt;&gt;"OK","",I176-F176)</x:f>
      </x:c>
      <x:c r="K176" s="33" t="str">
        <x:f>IF(AND(M176="OK",OR(NOT(ISNUMBER(Listas!$B$10)),Listas!$B$10&lt;(-4),Listas!$B$10&gt;0)),"REVISAR GAP",IF(M176="", "",IF(M176="REVISAR","REVISAR DADOS",IF(M176="IGNORADO","PESO ZERO",IF(J176&lt;=Listas!$B$10,"GAP CRÍTICO",IF(J176&lt;0,"ABAIXO DO ALVO",IF(J176=0,"NO ALVO","ACIMA DO ALVO")))))))</x:f>
      </x:c>
      <x:c r="L176" s="31"/>
      <x:c r="M176" s="1" t="str">
        <x:f>IF(COUNTA(A176:I176)=0,"",IF(OR(B176="",COUNTIF(Colaboradores!$A$5:$A$104,B176)&lt;&gt;1,AND(C176&lt;&gt;"Competência",C176&lt;&gt;"Meta"),NOT(ISNUMBER(E176)),E176&lt;0),"REVISAR",IF(E176=0,"IGNORADO",IF(OR(COUNT(F176,I176)&lt;&gt;2,MIN(F176,I176)&lt;1,MAX(F176,I176)&gt;5),"REVISAR","OK"))))</x:f>
      </x:c>
      <x:c r="N176" s="112" t="n">
        <x:f>IF(M176="OK",E176*I176,0)</x:f>
        <x:v>0</x:v>
      </x:c>
      <x:c r="O176" s="112" t="n">
        <x:f>IF(M176="OK",E176,0)</x:f>
        <x:v>0</x:v>
      </x:c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30"/>
      <x:c r="B177" s="30"/>
      <x:c r="C177" s="30"/>
      <x:c r="D177" s="30"/>
      <x:c r="E177" s="34"/>
      <x:c r="F177" s="34"/>
      <x:c r="G177" s="34"/>
      <x:c r="H177" s="34"/>
      <x:c r="I177" s="34"/>
      <x:c r="J177" s="35" t="str">
        <x:f>IF(M177&lt;&gt;"OK","",I177-F177)</x:f>
      </x:c>
      <x:c r="K177" s="33" t="str">
        <x:f>IF(AND(M177="OK",OR(NOT(ISNUMBER(Listas!$B$10)),Listas!$B$10&lt;(-4),Listas!$B$10&gt;0)),"REVISAR GAP",IF(M177="", "",IF(M177="REVISAR","REVISAR DADOS",IF(M177="IGNORADO","PESO ZERO",IF(J177&lt;=Listas!$B$10,"GAP CRÍTICO",IF(J177&lt;0,"ABAIXO DO ALVO",IF(J177=0,"NO ALVO","ACIMA DO ALVO")))))))</x:f>
      </x:c>
      <x:c r="L177" s="31"/>
      <x:c r="M177" s="1" t="str">
        <x:f>IF(COUNTA(A177:I177)=0,"",IF(OR(B177="",COUNTIF(Colaboradores!$A$5:$A$104,B177)&lt;&gt;1,AND(C177&lt;&gt;"Competência",C177&lt;&gt;"Meta"),NOT(ISNUMBER(E177)),E177&lt;0),"REVISAR",IF(E177=0,"IGNORADO",IF(OR(COUNT(F177,I177)&lt;&gt;2,MIN(F177,I177)&lt;1,MAX(F177,I177)&gt;5),"REVISAR","OK"))))</x:f>
      </x:c>
      <x:c r="N177" s="112" t="n">
        <x:f>IF(M177="OK",E177*I177,0)</x:f>
        <x:v>0</x:v>
      </x:c>
      <x:c r="O177" s="112" t="n">
        <x:f>IF(M177="OK",E177,0)</x:f>
        <x:v>0</x:v>
      </x:c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30"/>
      <x:c r="B178" s="30"/>
      <x:c r="C178" s="30"/>
      <x:c r="D178" s="30"/>
      <x:c r="E178" s="34"/>
      <x:c r="F178" s="34"/>
      <x:c r="G178" s="34"/>
      <x:c r="H178" s="34"/>
      <x:c r="I178" s="34"/>
      <x:c r="J178" s="35" t="str">
        <x:f>IF(M178&lt;&gt;"OK","",I178-F178)</x:f>
      </x:c>
      <x:c r="K178" s="33" t="str">
        <x:f>IF(AND(M178="OK",OR(NOT(ISNUMBER(Listas!$B$10)),Listas!$B$10&lt;(-4),Listas!$B$10&gt;0)),"REVISAR GAP",IF(M178="", "",IF(M178="REVISAR","REVISAR DADOS",IF(M178="IGNORADO","PESO ZERO",IF(J178&lt;=Listas!$B$10,"GAP CRÍTICO",IF(J178&lt;0,"ABAIXO DO ALVO",IF(J178=0,"NO ALVO","ACIMA DO ALVO")))))))</x:f>
      </x:c>
      <x:c r="L178" s="31"/>
      <x:c r="M178" s="1" t="str">
        <x:f>IF(COUNTA(A178:I178)=0,"",IF(OR(B178="",COUNTIF(Colaboradores!$A$5:$A$104,B178)&lt;&gt;1,AND(C178&lt;&gt;"Competência",C178&lt;&gt;"Meta"),NOT(ISNUMBER(E178)),E178&lt;0),"REVISAR",IF(E178=0,"IGNORADO",IF(OR(COUNT(F178,I178)&lt;&gt;2,MIN(F178,I178)&lt;1,MAX(F178,I178)&gt;5),"REVISAR","OK"))))</x:f>
      </x:c>
      <x:c r="N178" s="112" t="n">
        <x:f>IF(M178="OK",E178*I178,0)</x:f>
        <x:v>0</x:v>
      </x:c>
      <x:c r="O178" s="112" t="n">
        <x:f>IF(M178="OK",E178,0)</x:f>
        <x:v>0</x:v>
      </x:c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30"/>
      <x:c r="B179" s="30"/>
      <x:c r="C179" s="30"/>
      <x:c r="D179" s="30"/>
      <x:c r="E179" s="34"/>
      <x:c r="F179" s="34"/>
      <x:c r="G179" s="34"/>
      <x:c r="H179" s="34"/>
      <x:c r="I179" s="34"/>
      <x:c r="J179" s="35" t="str">
        <x:f>IF(M179&lt;&gt;"OK","",I179-F179)</x:f>
      </x:c>
      <x:c r="K179" s="33" t="str">
        <x:f>IF(AND(M179="OK",OR(NOT(ISNUMBER(Listas!$B$10)),Listas!$B$10&lt;(-4),Listas!$B$10&gt;0)),"REVISAR GAP",IF(M179="", "",IF(M179="REVISAR","REVISAR DADOS",IF(M179="IGNORADO","PESO ZERO",IF(J179&lt;=Listas!$B$10,"GAP CRÍTICO",IF(J179&lt;0,"ABAIXO DO ALVO",IF(J179=0,"NO ALVO","ACIMA DO ALVO")))))))</x:f>
      </x:c>
      <x:c r="L179" s="31"/>
      <x:c r="M179" s="1" t="str">
        <x:f>IF(COUNTA(A179:I179)=0,"",IF(OR(B179="",COUNTIF(Colaboradores!$A$5:$A$104,B179)&lt;&gt;1,AND(C179&lt;&gt;"Competência",C179&lt;&gt;"Meta"),NOT(ISNUMBER(E179)),E179&lt;0),"REVISAR",IF(E179=0,"IGNORADO",IF(OR(COUNT(F179,I179)&lt;&gt;2,MIN(F179,I179)&lt;1,MAX(F179,I179)&gt;5),"REVISAR","OK"))))</x:f>
      </x:c>
      <x:c r="N179" s="112" t="n">
        <x:f>IF(M179="OK",E179*I179,0)</x:f>
        <x:v>0</x:v>
      </x:c>
      <x:c r="O179" s="112" t="n">
        <x:f>IF(M179="OK",E179,0)</x:f>
        <x:v>0</x:v>
      </x:c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30"/>
      <x:c r="B180" s="30"/>
      <x:c r="C180" s="30"/>
      <x:c r="D180" s="30"/>
      <x:c r="E180" s="34"/>
      <x:c r="F180" s="34"/>
      <x:c r="G180" s="34"/>
      <x:c r="H180" s="34"/>
      <x:c r="I180" s="34"/>
      <x:c r="J180" s="35" t="str">
        <x:f>IF(M180&lt;&gt;"OK","",I180-F180)</x:f>
      </x:c>
      <x:c r="K180" s="33" t="str">
        <x:f>IF(AND(M180="OK",OR(NOT(ISNUMBER(Listas!$B$10)),Listas!$B$10&lt;(-4),Listas!$B$10&gt;0)),"REVISAR GAP",IF(M180="", "",IF(M180="REVISAR","REVISAR DADOS",IF(M180="IGNORADO","PESO ZERO",IF(J180&lt;=Listas!$B$10,"GAP CRÍTICO",IF(J180&lt;0,"ABAIXO DO ALVO",IF(J180=0,"NO ALVO","ACIMA DO ALVO")))))))</x:f>
      </x:c>
      <x:c r="L180" s="31"/>
      <x:c r="M180" s="1" t="str">
        <x:f>IF(COUNTA(A180:I180)=0,"",IF(OR(B180="",COUNTIF(Colaboradores!$A$5:$A$104,B180)&lt;&gt;1,AND(C180&lt;&gt;"Competência",C180&lt;&gt;"Meta"),NOT(ISNUMBER(E180)),E180&lt;0),"REVISAR",IF(E180=0,"IGNORADO",IF(OR(COUNT(F180,I180)&lt;&gt;2,MIN(F180,I180)&lt;1,MAX(F180,I180)&gt;5),"REVISAR","OK"))))</x:f>
      </x:c>
      <x:c r="N180" s="112" t="n">
        <x:f>IF(M180="OK",E180*I180,0)</x:f>
        <x:v>0</x:v>
      </x:c>
      <x:c r="O180" s="112" t="n">
        <x:f>IF(M180="OK",E180,0)</x:f>
        <x:v>0</x:v>
      </x:c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30"/>
      <x:c r="B181" s="30"/>
      <x:c r="C181" s="30"/>
      <x:c r="D181" s="30"/>
      <x:c r="E181" s="34"/>
      <x:c r="F181" s="34"/>
      <x:c r="G181" s="34"/>
      <x:c r="H181" s="34"/>
      <x:c r="I181" s="34"/>
      <x:c r="J181" s="35" t="str">
        <x:f>IF(M181&lt;&gt;"OK","",I181-F181)</x:f>
      </x:c>
      <x:c r="K181" s="33" t="str">
        <x:f>IF(AND(M181="OK",OR(NOT(ISNUMBER(Listas!$B$10)),Listas!$B$10&lt;(-4),Listas!$B$10&gt;0)),"REVISAR GAP",IF(M181="", "",IF(M181="REVISAR","REVISAR DADOS",IF(M181="IGNORADO","PESO ZERO",IF(J181&lt;=Listas!$B$10,"GAP CRÍTICO",IF(J181&lt;0,"ABAIXO DO ALVO",IF(J181=0,"NO ALVO","ACIMA DO ALVO")))))))</x:f>
      </x:c>
      <x:c r="L181" s="31"/>
      <x:c r="M181" s="1" t="str">
        <x:f>IF(COUNTA(A181:I181)=0,"",IF(OR(B181="",COUNTIF(Colaboradores!$A$5:$A$104,B181)&lt;&gt;1,AND(C181&lt;&gt;"Competência",C181&lt;&gt;"Meta"),NOT(ISNUMBER(E181)),E181&lt;0),"REVISAR",IF(E181=0,"IGNORADO",IF(OR(COUNT(F181,I181)&lt;&gt;2,MIN(F181,I181)&lt;1,MAX(F181,I181)&gt;5),"REVISAR","OK"))))</x:f>
      </x:c>
      <x:c r="N181" s="112" t="n">
        <x:f>IF(M181="OK",E181*I181,0)</x:f>
        <x:v>0</x:v>
      </x:c>
      <x:c r="O181" s="112" t="n">
        <x:f>IF(M181="OK",E181,0)</x:f>
        <x:v>0</x:v>
      </x:c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30"/>
      <x:c r="B182" s="30"/>
      <x:c r="C182" s="30"/>
      <x:c r="D182" s="30"/>
      <x:c r="E182" s="34"/>
      <x:c r="F182" s="34"/>
      <x:c r="G182" s="34"/>
      <x:c r="H182" s="34"/>
      <x:c r="I182" s="34"/>
      <x:c r="J182" s="35" t="str">
        <x:f>IF(M182&lt;&gt;"OK","",I182-F182)</x:f>
      </x:c>
      <x:c r="K182" s="33" t="str">
        <x:f>IF(AND(M182="OK",OR(NOT(ISNUMBER(Listas!$B$10)),Listas!$B$10&lt;(-4),Listas!$B$10&gt;0)),"REVISAR GAP",IF(M182="", "",IF(M182="REVISAR","REVISAR DADOS",IF(M182="IGNORADO","PESO ZERO",IF(J182&lt;=Listas!$B$10,"GAP CRÍTICO",IF(J182&lt;0,"ABAIXO DO ALVO",IF(J182=0,"NO ALVO","ACIMA DO ALVO")))))))</x:f>
      </x:c>
      <x:c r="L182" s="31"/>
      <x:c r="M182" s="1" t="str">
        <x:f>IF(COUNTA(A182:I182)=0,"",IF(OR(B182="",COUNTIF(Colaboradores!$A$5:$A$104,B182)&lt;&gt;1,AND(C182&lt;&gt;"Competência",C182&lt;&gt;"Meta"),NOT(ISNUMBER(E182)),E182&lt;0),"REVISAR",IF(E182=0,"IGNORADO",IF(OR(COUNT(F182,I182)&lt;&gt;2,MIN(F182,I182)&lt;1,MAX(F182,I182)&gt;5),"REVISAR","OK"))))</x:f>
      </x:c>
      <x:c r="N182" s="112" t="n">
        <x:f>IF(M182="OK",E182*I182,0)</x:f>
        <x:v>0</x:v>
      </x:c>
      <x:c r="O182" s="112" t="n">
        <x:f>IF(M182="OK",E182,0)</x:f>
        <x:v>0</x:v>
      </x:c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30"/>
      <x:c r="B183" s="30"/>
      <x:c r="C183" s="30"/>
      <x:c r="D183" s="30"/>
      <x:c r="E183" s="34"/>
      <x:c r="F183" s="34"/>
      <x:c r="G183" s="34"/>
      <x:c r="H183" s="34"/>
      <x:c r="I183" s="34"/>
      <x:c r="J183" s="35" t="str">
        <x:f>IF(M183&lt;&gt;"OK","",I183-F183)</x:f>
      </x:c>
      <x:c r="K183" s="33" t="str">
        <x:f>IF(AND(M183="OK",OR(NOT(ISNUMBER(Listas!$B$10)),Listas!$B$10&lt;(-4),Listas!$B$10&gt;0)),"REVISAR GAP",IF(M183="", "",IF(M183="REVISAR","REVISAR DADOS",IF(M183="IGNORADO","PESO ZERO",IF(J183&lt;=Listas!$B$10,"GAP CRÍTICO",IF(J183&lt;0,"ABAIXO DO ALVO",IF(J183=0,"NO ALVO","ACIMA DO ALVO")))))))</x:f>
      </x:c>
      <x:c r="L183" s="31"/>
      <x:c r="M183" s="1" t="str">
        <x:f>IF(COUNTA(A183:I183)=0,"",IF(OR(B183="",COUNTIF(Colaboradores!$A$5:$A$104,B183)&lt;&gt;1,AND(C183&lt;&gt;"Competência",C183&lt;&gt;"Meta"),NOT(ISNUMBER(E183)),E183&lt;0),"REVISAR",IF(E183=0,"IGNORADO",IF(OR(COUNT(F183,I183)&lt;&gt;2,MIN(F183,I183)&lt;1,MAX(F183,I183)&gt;5),"REVISAR","OK"))))</x:f>
      </x:c>
      <x:c r="N183" s="112" t="n">
        <x:f>IF(M183="OK",E183*I183,0)</x:f>
        <x:v>0</x:v>
      </x:c>
      <x:c r="O183" s="112" t="n">
        <x:f>IF(M183="OK",E183,0)</x:f>
        <x:v>0</x:v>
      </x:c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30"/>
      <x:c r="B184" s="30"/>
      <x:c r="C184" s="30"/>
      <x:c r="D184" s="30"/>
      <x:c r="E184" s="34"/>
      <x:c r="F184" s="34"/>
      <x:c r="G184" s="34"/>
      <x:c r="H184" s="34"/>
      <x:c r="I184" s="34"/>
      <x:c r="J184" s="35" t="str">
        <x:f>IF(M184&lt;&gt;"OK","",I184-F184)</x:f>
      </x:c>
      <x:c r="K184" s="33" t="str">
        <x:f>IF(AND(M184="OK",OR(NOT(ISNUMBER(Listas!$B$10)),Listas!$B$10&lt;(-4),Listas!$B$10&gt;0)),"REVISAR GAP",IF(M184="", "",IF(M184="REVISAR","REVISAR DADOS",IF(M184="IGNORADO","PESO ZERO",IF(J184&lt;=Listas!$B$10,"GAP CRÍTICO",IF(J184&lt;0,"ABAIXO DO ALVO",IF(J184=0,"NO ALVO","ACIMA DO ALVO")))))))</x:f>
      </x:c>
      <x:c r="L184" s="31"/>
      <x:c r="M184" s="1" t="str">
        <x:f>IF(COUNTA(A184:I184)=0,"",IF(OR(B184="",COUNTIF(Colaboradores!$A$5:$A$104,B184)&lt;&gt;1,AND(C184&lt;&gt;"Competência",C184&lt;&gt;"Meta"),NOT(ISNUMBER(E184)),E184&lt;0),"REVISAR",IF(E184=0,"IGNORADO",IF(OR(COUNT(F184,I184)&lt;&gt;2,MIN(F184,I184)&lt;1,MAX(F184,I184)&gt;5),"REVISAR","OK"))))</x:f>
      </x:c>
      <x:c r="N184" s="112" t="n">
        <x:f>IF(M184="OK",E184*I184,0)</x:f>
        <x:v>0</x:v>
      </x:c>
      <x:c r="O184" s="112" t="n">
        <x:f>IF(M184="OK",E184,0)</x:f>
        <x:v>0</x:v>
      </x:c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30"/>
      <x:c r="B185" s="30"/>
      <x:c r="C185" s="30"/>
      <x:c r="D185" s="30"/>
      <x:c r="E185" s="34"/>
      <x:c r="F185" s="34"/>
      <x:c r="G185" s="34"/>
      <x:c r="H185" s="34"/>
      <x:c r="I185" s="34"/>
      <x:c r="J185" s="35" t="str">
        <x:f>IF(M185&lt;&gt;"OK","",I185-F185)</x:f>
      </x:c>
      <x:c r="K185" s="33" t="str">
        <x:f>IF(AND(M185="OK",OR(NOT(ISNUMBER(Listas!$B$10)),Listas!$B$10&lt;(-4),Listas!$B$10&gt;0)),"REVISAR GAP",IF(M185="", "",IF(M185="REVISAR","REVISAR DADOS",IF(M185="IGNORADO","PESO ZERO",IF(J185&lt;=Listas!$B$10,"GAP CRÍTICO",IF(J185&lt;0,"ABAIXO DO ALVO",IF(J185=0,"NO ALVO","ACIMA DO ALVO")))))))</x:f>
      </x:c>
      <x:c r="L185" s="31"/>
      <x:c r="M185" s="1" t="str">
        <x:f>IF(COUNTA(A185:I185)=0,"",IF(OR(B185="",COUNTIF(Colaboradores!$A$5:$A$104,B185)&lt;&gt;1,AND(C185&lt;&gt;"Competência",C185&lt;&gt;"Meta"),NOT(ISNUMBER(E185)),E185&lt;0),"REVISAR",IF(E185=0,"IGNORADO",IF(OR(COUNT(F185,I185)&lt;&gt;2,MIN(F185,I185)&lt;1,MAX(F185,I185)&gt;5),"REVISAR","OK"))))</x:f>
      </x:c>
      <x:c r="N185" s="112" t="n">
        <x:f>IF(M185="OK",E185*I185,0)</x:f>
        <x:v>0</x:v>
      </x:c>
      <x:c r="O185" s="112" t="n">
        <x:f>IF(M185="OK",E185,0)</x:f>
        <x:v>0</x:v>
      </x:c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30"/>
      <x:c r="B186" s="30"/>
      <x:c r="C186" s="30"/>
      <x:c r="D186" s="30"/>
      <x:c r="E186" s="34"/>
      <x:c r="F186" s="34"/>
      <x:c r="G186" s="34"/>
      <x:c r="H186" s="34"/>
      <x:c r="I186" s="34"/>
      <x:c r="J186" s="35" t="str">
        <x:f>IF(M186&lt;&gt;"OK","",I186-F186)</x:f>
      </x:c>
      <x:c r="K186" s="33" t="str">
        <x:f>IF(AND(M186="OK",OR(NOT(ISNUMBER(Listas!$B$10)),Listas!$B$10&lt;(-4),Listas!$B$10&gt;0)),"REVISAR GAP",IF(M186="", "",IF(M186="REVISAR","REVISAR DADOS",IF(M186="IGNORADO","PESO ZERO",IF(J186&lt;=Listas!$B$10,"GAP CRÍTICO",IF(J186&lt;0,"ABAIXO DO ALVO",IF(J186=0,"NO ALVO","ACIMA DO ALVO")))))))</x:f>
      </x:c>
      <x:c r="L186" s="31"/>
      <x:c r="M186" s="1" t="str">
        <x:f>IF(COUNTA(A186:I186)=0,"",IF(OR(B186="",COUNTIF(Colaboradores!$A$5:$A$104,B186)&lt;&gt;1,AND(C186&lt;&gt;"Competência",C186&lt;&gt;"Meta"),NOT(ISNUMBER(E186)),E186&lt;0),"REVISAR",IF(E186=0,"IGNORADO",IF(OR(COUNT(F186,I186)&lt;&gt;2,MIN(F186,I186)&lt;1,MAX(F186,I186)&gt;5),"REVISAR","OK"))))</x:f>
      </x:c>
      <x:c r="N186" s="112" t="n">
        <x:f>IF(M186="OK",E186*I186,0)</x:f>
        <x:v>0</x:v>
      </x:c>
      <x:c r="O186" s="112" t="n">
        <x:f>IF(M186="OK",E186,0)</x:f>
        <x:v>0</x:v>
      </x:c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30"/>
      <x:c r="B187" s="30"/>
      <x:c r="C187" s="30"/>
      <x:c r="D187" s="30"/>
      <x:c r="E187" s="34"/>
      <x:c r="F187" s="34"/>
      <x:c r="G187" s="34"/>
      <x:c r="H187" s="34"/>
      <x:c r="I187" s="34"/>
      <x:c r="J187" s="35" t="str">
        <x:f>IF(M187&lt;&gt;"OK","",I187-F187)</x:f>
      </x:c>
      <x:c r="K187" s="33" t="str">
        <x:f>IF(AND(M187="OK",OR(NOT(ISNUMBER(Listas!$B$10)),Listas!$B$10&lt;(-4),Listas!$B$10&gt;0)),"REVISAR GAP",IF(M187="", "",IF(M187="REVISAR","REVISAR DADOS",IF(M187="IGNORADO","PESO ZERO",IF(J187&lt;=Listas!$B$10,"GAP CRÍTICO",IF(J187&lt;0,"ABAIXO DO ALVO",IF(J187=0,"NO ALVO","ACIMA DO ALVO")))))))</x:f>
      </x:c>
      <x:c r="L187" s="31"/>
      <x:c r="M187" s="1" t="str">
        <x:f>IF(COUNTA(A187:I187)=0,"",IF(OR(B187="",COUNTIF(Colaboradores!$A$5:$A$104,B187)&lt;&gt;1,AND(C187&lt;&gt;"Competência",C187&lt;&gt;"Meta"),NOT(ISNUMBER(E187)),E187&lt;0),"REVISAR",IF(E187=0,"IGNORADO",IF(OR(COUNT(F187,I187)&lt;&gt;2,MIN(F187,I187)&lt;1,MAX(F187,I187)&gt;5),"REVISAR","OK"))))</x:f>
      </x:c>
      <x:c r="N187" s="112" t="n">
        <x:f>IF(M187="OK",E187*I187,0)</x:f>
        <x:v>0</x:v>
      </x:c>
      <x:c r="O187" s="112" t="n">
        <x:f>IF(M187="OK",E187,0)</x:f>
        <x:v>0</x:v>
      </x:c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30"/>
      <x:c r="B188" s="30"/>
      <x:c r="C188" s="30"/>
      <x:c r="D188" s="30"/>
      <x:c r="E188" s="34"/>
      <x:c r="F188" s="34"/>
      <x:c r="G188" s="34"/>
      <x:c r="H188" s="34"/>
      <x:c r="I188" s="34"/>
      <x:c r="J188" s="35" t="str">
        <x:f>IF(M188&lt;&gt;"OK","",I188-F188)</x:f>
      </x:c>
      <x:c r="K188" s="33" t="str">
        <x:f>IF(AND(M188="OK",OR(NOT(ISNUMBER(Listas!$B$10)),Listas!$B$10&lt;(-4),Listas!$B$10&gt;0)),"REVISAR GAP",IF(M188="", "",IF(M188="REVISAR","REVISAR DADOS",IF(M188="IGNORADO","PESO ZERO",IF(J188&lt;=Listas!$B$10,"GAP CRÍTICO",IF(J188&lt;0,"ABAIXO DO ALVO",IF(J188=0,"NO ALVO","ACIMA DO ALVO")))))))</x:f>
      </x:c>
      <x:c r="L188" s="31"/>
      <x:c r="M188" s="1" t="str">
        <x:f>IF(COUNTA(A188:I188)=0,"",IF(OR(B188="",COUNTIF(Colaboradores!$A$5:$A$104,B188)&lt;&gt;1,AND(C188&lt;&gt;"Competência",C188&lt;&gt;"Meta"),NOT(ISNUMBER(E188)),E188&lt;0),"REVISAR",IF(E188=0,"IGNORADO",IF(OR(COUNT(F188,I188)&lt;&gt;2,MIN(F188,I188)&lt;1,MAX(F188,I188)&gt;5),"REVISAR","OK"))))</x:f>
      </x:c>
      <x:c r="N188" s="112" t="n">
        <x:f>IF(M188="OK",E188*I188,0)</x:f>
        <x:v>0</x:v>
      </x:c>
      <x:c r="O188" s="112" t="n">
        <x:f>IF(M188="OK",E188,0)</x:f>
        <x:v>0</x:v>
      </x:c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30"/>
      <x:c r="B189" s="30"/>
      <x:c r="C189" s="30"/>
      <x:c r="D189" s="30"/>
      <x:c r="E189" s="34"/>
      <x:c r="F189" s="34"/>
      <x:c r="G189" s="34"/>
      <x:c r="H189" s="34"/>
      <x:c r="I189" s="34"/>
      <x:c r="J189" s="35" t="str">
        <x:f>IF(M189&lt;&gt;"OK","",I189-F189)</x:f>
      </x:c>
      <x:c r="K189" s="33" t="str">
        <x:f>IF(AND(M189="OK",OR(NOT(ISNUMBER(Listas!$B$10)),Listas!$B$10&lt;(-4),Listas!$B$10&gt;0)),"REVISAR GAP",IF(M189="", "",IF(M189="REVISAR","REVISAR DADOS",IF(M189="IGNORADO","PESO ZERO",IF(J189&lt;=Listas!$B$10,"GAP CRÍTICO",IF(J189&lt;0,"ABAIXO DO ALVO",IF(J189=0,"NO ALVO","ACIMA DO ALVO")))))))</x:f>
      </x:c>
      <x:c r="L189" s="31"/>
      <x:c r="M189" s="1" t="str">
        <x:f>IF(COUNTA(A189:I189)=0,"",IF(OR(B189="",COUNTIF(Colaboradores!$A$5:$A$104,B189)&lt;&gt;1,AND(C189&lt;&gt;"Competência",C189&lt;&gt;"Meta"),NOT(ISNUMBER(E189)),E189&lt;0),"REVISAR",IF(E189=0,"IGNORADO",IF(OR(COUNT(F189,I189)&lt;&gt;2,MIN(F189,I189)&lt;1,MAX(F189,I189)&gt;5),"REVISAR","OK"))))</x:f>
      </x:c>
      <x:c r="N189" s="112" t="n">
        <x:f>IF(M189="OK",E189*I189,0)</x:f>
        <x:v>0</x:v>
      </x:c>
      <x:c r="O189" s="112" t="n">
        <x:f>IF(M189="OK",E189,0)</x:f>
        <x:v>0</x:v>
      </x:c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30"/>
      <x:c r="B190" s="30"/>
      <x:c r="C190" s="30"/>
      <x:c r="D190" s="30"/>
      <x:c r="E190" s="34"/>
      <x:c r="F190" s="34"/>
      <x:c r="G190" s="34"/>
      <x:c r="H190" s="34"/>
      <x:c r="I190" s="34"/>
      <x:c r="J190" s="35" t="str">
        <x:f>IF(M190&lt;&gt;"OK","",I190-F190)</x:f>
      </x:c>
      <x:c r="K190" s="33" t="str">
        <x:f>IF(AND(M190="OK",OR(NOT(ISNUMBER(Listas!$B$10)),Listas!$B$10&lt;(-4),Listas!$B$10&gt;0)),"REVISAR GAP",IF(M190="", "",IF(M190="REVISAR","REVISAR DADOS",IF(M190="IGNORADO","PESO ZERO",IF(J190&lt;=Listas!$B$10,"GAP CRÍTICO",IF(J190&lt;0,"ABAIXO DO ALVO",IF(J190=0,"NO ALVO","ACIMA DO ALVO")))))))</x:f>
      </x:c>
      <x:c r="L190" s="31"/>
      <x:c r="M190" s="1" t="str">
        <x:f>IF(COUNTA(A190:I190)=0,"",IF(OR(B190="",COUNTIF(Colaboradores!$A$5:$A$104,B190)&lt;&gt;1,AND(C190&lt;&gt;"Competência",C190&lt;&gt;"Meta"),NOT(ISNUMBER(E190)),E190&lt;0),"REVISAR",IF(E190=0,"IGNORADO",IF(OR(COUNT(F190,I190)&lt;&gt;2,MIN(F190,I190)&lt;1,MAX(F190,I190)&gt;5),"REVISAR","OK"))))</x:f>
      </x:c>
      <x:c r="N190" s="112" t="n">
        <x:f>IF(M190="OK",E190*I190,0)</x:f>
        <x:v>0</x:v>
      </x:c>
      <x:c r="O190" s="112" t="n">
        <x:f>IF(M190="OK",E190,0)</x:f>
        <x:v>0</x:v>
      </x:c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30"/>
      <x:c r="B191" s="30"/>
      <x:c r="C191" s="30"/>
      <x:c r="D191" s="30"/>
      <x:c r="E191" s="34"/>
      <x:c r="F191" s="34"/>
      <x:c r="G191" s="34"/>
      <x:c r="H191" s="34"/>
      <x:c r="I191" s="34"/>
      <x:c r="J191" s="35" t="str">
        <x:f>IF(M191&lt;&gt;"OK","",I191-F191)</x:f>
      </x:c>
      <x:c r="K191" s="33" t="str">
        <x:f>IF(AND(M191="OK",OR(NOT(ISNUMBER(Listas!$B$10)),Listas!$B$10&lt;(-4),Listas!$B$10&gt;0)),"REVISAR GAP",IF(M191="", "",IF(M191="REVISAR","REVISAR DADOS",IF(M191="IGNORADO","PESO ZERO",IF(J191&lt;=Listas!$B$10,"GAP CRÍTICO",IF(J191&lt;0,"ABAIXO DO ALVO",IF(J191=0,"NO ALVO","ACIMA DO ALVO")))))))</x:f>
      </x:c>
      <x:c r="L191" s="31"/>
      <x:c r="M191" s="1" t="str">
        <x:f>IF(COUNTA(A191:I191)=0,"",IF(OR(B191="",COUNTIF(Colaboradores!$A$5:$A$104,B191)&lt;&gt;1,AND(C191&lt;&gt;"Competência",C191&lt;&gt;"Meta"),NOT(ISNUMBER(E191)),E191&lt;0),"REVISAR",IF(E191=0,"IGNORADO",IF(OR(COUNT(F191,I191)&lt;&gt;2,MIN(F191,I191)&lt;1,MAX(F191,I191)&gt;5),"REVISAR","OK"))))</x:f>
      </x:c>
      <x:c r="N191" s="112" t="n">
        <x:f>IF(M191="OK",E191*I191,0)</x:f>
        <x:v>0</x:v>
      </x:c>
      <x:c r="O191" s="112" t="n">
        <x:f>IF(M191="OK",E191,0)</x:f>
        <x:v>0</x:v>
      </x:c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30"/>
      <x:c r="B192" s="30"/>
      <x:c r="C192" s="30"/>
      <x:c r="D192" s="30"/>
      <x:c r="E192" s="34"/>
      <x:c r="F192" s="34"/>
      <x:c r="G192" s="34"/>
      <x:c r="H192" s="34"/>
      <x:c r="I192" s="34"/>
      <x:c r="J192" s="35" t="str">
        <x:f>IF(M192&lt;&gt;"OK","",I192-F192)</x:f>
      </x:c>
      <x:c r="K192" s="33" t="str">
        <x:f>IF(AND(M192="OK",OR(NOT(ISNUMBER(Listas!$B$10)),Listas!$B$10&lt;(-4),Listas!$B$10&gt;0)),"REVISAR GAP",IF(M192="", "",IF(M192="REVISAR","REVISAR DADOS",IF(M192="IGNORADO","PESO ZERO",IF(J192&lt;=Listas!$B$10,"GAP CRÍTICO",IF(J192&lt;0,"ABAIXO DO ALVO",IF(J192=0,"NO ALVO","ACIMA DO ALVO")))))))</x:f>
      </x:c>
      <x:c r="L192" s="31"/>
      <x:c r="M192" s="1" t="str">
        <x:f>IF(COUNTA(A192:I192)=0,"",IF(OR(B192="",COUNTIF(Colaboradores!$A$5:$A$104,B192)&lt;&gt;1,AND(C192&lt;&gt;"Competência",C192&lt;&gt;"Meta"),NOT(ISNUMBER(E192)),E192&lt;0),"REVISAR",IF(E192=0,"IGNORADO",IF(OR(COUNT(F192,I192)&lt;&gt;2,MIN(F192,I192)&lt;1,MAX(F192,I192)&gt;5),"REVISAR","OK"))))</x:f>
      </x:c>
      <x:c r="N192" s="112" t="n">
        <x:f>IF(M192="OK",E192*I192,0)</x:f>
        <x:v>0</x:v>
      </x:c>
      <x:c r="O192" s="112" t="n">
        <x:f>IF(M192="OK",E192,0)</x:f>
        <x:v>0</x:v>
      </x:c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30"/>
      <x:c r="B193" s="30"/>
      <x:c r="C193" s="30"/>
      <x:c r="D193" s="30"/>
      <x:c r="E193" s="34"/>
      <x:c r="F193" s="34"/>
      <x:c r="G193" s="34"/>
      <x:c r="H193" s="34"/>
      <x:c r="I193" s="34"/>
      <x:c r="J193" s="35" t="str">
        <x:f>IF(M193&lt;&gt;"OK","",I193-F193)</x:f>
      </x:c>
      <x:c r="K193" s="33" t="str">
        <x:f>IF(AND(M193="OK",OR(NOT(ISNUMBER(Listas!$B$10)),Listas!$B$10&lt;(-4),Listas!$B$10&gt;0)),"REVISAR GAP",IF(M193="", "",IF(M193="REVISAR","REVISAR DADOS",IF(M193="IGNORADO","PESO ZERO",IF(J193&lt;=Listas!$B$10,"GAP CRÍTICO",IF(J193&lt;0,"ABAIXO DO ALVO",IF(J193=0,"NO ALVO","ACIMA DO ALVO")))))))</x:f>
      </x:c>
      <x:c r="L193" s="31"/>
      <x:c r="M193" s="1" t="str">
        <x:f>IF(COUNTA(A193:I193)=0,"",IF(OR(B193="",COUNTIF(Colaboradores!$A$5:$A$104,B193)&lt;&gt;1,AND(C193&lt;&gt;"Competência",C193&lt;&gt;"Meta"),NOT(ISNUMBER(E193)),E193&lt;0),"REVISAR",IF(E193=0,"IGNORADO",IF(OR(COUNT(F193,I193)&lt;&gt;2,MIN(F193,I193)&lt;1,MAX(F193,I193)&gt;5),"REVISAR","OK"))))</x:f>
      </x:c>
      <x:c r="N193" s="112" t="n">
        <x:f>IF(M193="OK",E193*I193,0)</x:f>
        <x:v>0</x:v>
      </x:c>
      <x:c r="O193" s="112" t="n">
        <x:f>IF(M193="OK",E193,0)</x:f>
        <x:v>0</x:v>
      </x:c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30"/>
      <x:c r="B194" s="30"/>
      <x:c r="C194" s="30"/>
      <x:c r="D194" s="30"/>
      <x:c r="E194" s="34"/>
      <x:c r="F194" s="34"/>
      <x:c r="G194" s="34"/>
      <x:c r="H194" s="34"/>
      <x:c r="I194" s="34"/>
      <x:c r="J194" s="35" t="str">
        <x:f>IF(M194&lt;&gt;"OK","",I194-F194)</x:f>
      </x:c>
      <x:c r="K194" s="33" t="str">
        <x:f>IF(AND(M194="OK",OR(NOT(ISNUMBER(Listas!$B$10)),Listas!$B$10&lt;(-4),Listas!$B$10&gt;0)),"REVISAR GAP",IF(M194="", "",IF(M194="REVISAR","REVISAR DADOS",IF(M194="IGNORADO","PESO ZERO",IF(J194&lt;=Listas!$B$10,"GAP CRÍTICO",IF(J194&lt;0,"ABAIXO DO ALVO",IF(J194=0,"NO ALVO","ACIMA DO ALVO")))))))</x:f>
      </x:c>
      <x:c r="L194" s="31"/>
      <x:c r="M194" s="1" t="str">
        <x:f>IF(COUNTA(A194:I194)=0,"",IF(OR(B194="",COUNTIF(Colaboradores!$A$5:$A$104,B194)&lt;&gt;1,AND(C194&lt;&gt;"Competência",C194&lt;&gt;"Meta"),NOT(ISNUMBER(E194)),E194&lt;0),"REVISAR",IF(E194=0,"IGNORADO",IF(OR(COUNT(F194,I194)&lt;&gt;2,MIN(F194,I194)&lt;1,MAX(F194,I194)&gt;5),"REVISAR","OK"))))</x:f>
      </x:c>
      <x:c r="N194" s="112" t="n">
        <x:f>IF(M194="OK",E194*I194,0)</x:f>
        <x:v>0</x:v>
      </x:c>
      <x:c r="O194" s="112" t="n">
        <x:f>IF(M194="OK",E194,0)</x:f>
        <x:v>0</x:v>
      </x:c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30"/>
      <x:c r="B195" s="30"/>
      <x:c r="C195" s="30"/>
      <x:c r="D195" s="30"/>
      <x:c r="E195" s="34"/>
      <x:c r="F195" s="34"/>
      <x:c r="G195" s="34"/>
      <x:c r="H195" s="34"/>
      <x:c r="I195" s="34"/>
      <x:c r="J195" s="35" t="str">
        <x:f>IF(M195&lt;&gt;"OK","",I195-F195)</x:f>
      </x:c>
      <x:c r="K195" s="33" t="str">
        <x:f>IF(AND(M195="OK",OR(NOT(ISNUMBER(Listas!$B$10)),Listas!$B$10&lt;(-4),Listas!$B$10&gt;0)),"REVISAR GAP",IF(M195="", "",IF(M195="REVISAR","REVISAR DADOS",IF(M195="IGNORADO","PESO ZERO",IF(J195&lt;=Listas!$B$10,"GAP CRÍTICO",IF(J195&lt;0,"ABAIXO DO ALVO",IF(J195=0,"NO ALVO","ACIMA DO ALVO")))))))</x:f>
      </x:c>
      <x:c r="L195" s="31"/>
      <x:c r="M195" s="1" t="str">
        <x:f>IF(COUNTA(A195:I195)=0,"",IF(OR(B195="",COUNTIF(Colaboradores!$A$5:$A$104,B195)&lt;&gt;1,AND(C195&lt;&gt;"Competência",C195&lt;&gt;"Meta"),NOT(ISNUMBER(E195)),E195&lt;0),"REVISAR",IF(E195=0,"IGNORADO",IF(OR(COUNT(F195,I195)&lt;&gt;2,MIN(F195,I195)&lt;1,MAX(F195,I195)&gt;5),"REVISAR","OK"))))</x:f>
      </x:c>
      <x:c r="N195" s="112" t="n">
        <x:f>IF(M195="OK",E195*I195,0)</x:f>
        <x:v>0</x:v>
      </x:c>
      <x:c r="O195" s="112" t="n">
        <x:f>IF(M195="OK",E195,0)</x:f>
        <x:v>0</x:v>
      </x:c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30"/>
      <x:c r="B196" s="30"/>
      <x:c r="C196" s="30"/>
      <x:c r="D196" s="30"/>
      <x:c r="E196" s="34"/>
      <x:c r="F196" s="34"/>
      <x:c r="G196" s="34"/>
      <x:c r="H196" s="34"/>
      <x:c r="I196" s="34"/>
      <x:c r="J196" s="35" t="str">
        <x:f>IF(M196&lt;&gt;"OK","",I196-F196)</x:f>
      </x:c>
      <x:c r="K196" s="33" t="str">
        <x:f>IF(AND(M196="OK",OR(NOT(ISNUMBER(Listas!$B$10)),Listas!$B$10&lt;(-4),Listas!$B$10&gt;0)),"REVISAR GAP",IF(M196="", "",IF(M196="REVISAR","REVISAR DADOS",IF(M196="IGNORADO","PESO ZERO",IF(J196&lt;=Listas!$B$10,"GAP CRÍTICO",IF(J196&lt;0,"ABAIXO DO ALVO",IF(J196=0,"NO ALVO","ACIMA DO ALVO")))))))</x:f>
      </x:c>
      <x:c r="L196" s="31"/>
      <x:c r="M196" s="1" t="str">
        <x:f>IF(COUNTA(A196:I196)=0,"",IF(OR(B196="",COUNTIF(Colaboradores!$A$5:$A$104,B196)&lt;&gt;1,AND(C196&lt;&gt;"Competência",C196&lt;&gt;"Meta"),NOT(ISNUMBER(E196)),E196&lt;0),"REVISAR",IF(E196=0,"IGNORADO",IF(OR(COUNT(F196,I196)&lt;&gt;2,MIN(F196,I196)&lt;1,MAX(F196,I196)&gt;5),"REVISAR","OK"))))</x:f>
      </x:c>
      <x:c r="N196" s="112" t="n">
        <x:f>IF(M196="OK",E196*I196,0)</x:f>
        <x:v>0</x:v>
      </x:c>
      <x:c r="O196" s="112" t="n">
        <x:f>IF(M196="OK",E196,0)</x:f>
        <x:v>0</x:v>
      </x:c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30"/>
      <x:c r="B197" s="30"/>
      <x:c r="C197" s="30"/>
      <x:c r="D197" s="30"/>
      <x:c r="E197" s="34"/>
      <x:c r="F197" s="34"/>
      <x:c r="G197" s="34"/>
      <x:c r="H197" s="34"/>
      <x:c r="I197" s="34"/>
      <x:c r="J197" s="35" t="str">
        <x:f>IF(M197&lt;&gt;"OK","",I197-F197)</x:f>
      </x:c>
      <x:c r="K197" s="33" t="str">
        <x:f>IF(AND(M197="OK",OR(NOT(ISNUMBER(Listas!$B$10)),Listas!$B$10&lt;(-4),Listas!$B$10&gt;0)),"REVISAR GAP",IF(M197="", "",IF(M197="REVISAR","REVISAR DADOS",IF(M197="IGNORADO","PESO ZERO",IF(J197&lt;=Listas!$B$10,"GAP CRÍTICO",IF(J197&lt;0,"ABAIXO DO ALVO",IF(J197=0,"NO ALVO","ACIMA DO ALVO")))))))</x:f>
      </x:c>
      <x:c r="L197" s="31"/>
      <x:c r="M197" s="1" t="str">
        <x:f>IF(COUNTA(A197:I197)=0,"",IF(OR(B197="",COUNTIF(Colaboradores!$A$5:$A$104,B197)&lt;&gt;1,AND(C197&lt;&gt;"Competência",C197&lt;&gt;"Meta"),NOT(ISNUMBER(E197)),E197&lt;0),"REVISAR",IF(E197=0,"IGNORADO",IF(OR(COUNT(F197,I197)&lt;&gt;2,MIN(F197,I197)&lt;1,MAX(F197,I197)&gt;5),"REVISAR","OK"))))</x:f>
      </x:c>
      <x:c r="N197" s="112" t="n">
        <x:f>IF(M197="OK",E197*I197,0)</x:f>
        <x:v>0</x:v>
      </x:c>
      <x:c r="O197" s="112" t="n">
        <x:f>IF(M197="OK",E197,0)</x:f>
        <x:v>0</x:v>
      </x:c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30"/>
      <x:c r="B198" s="30"/>
      <x:c r="C198" s="30"/>
      <x:c r="D198" s="30"/>
      <x:c r="E198" s="34"/>
      <x:c r="F198" s="34"/>
      <x:c r="G198" s="34"/>
      <x:c r="H198" s="34"/>
      <x:c r="I198" s="34"/>
      <x:c r="J198" s="35" t="str">
        <x:f>IF(M198&lt;&gt;"OK","",I198-F198)</x:f>
      </x:c>
      <x:c r="K198" s="33" t="str">
        <x:f>IF(AND(M198="OK",OR(NOT(ISNUMBER(Listas!$B$10)),Listas!$B$10&lt;(-4),Listas!$B$10&gt;0)),"REVISAR GAP",IF(M198="", "",IF(M198="REVISAR","REVISAR DADOS",IF(M198="IGNORADO","PESO ZERO",IF(J198&lt;=Listas!$B$10,"GAP CRÍTICO",IF(J198&lt;0,"ABAIXO DO ALVO",IF(J198=0,"NO ALVO","ACIMA DO ALVO")))))))</x:f>
      </x:c>
      <x:c r="L198" s="31"/>
      <x:c r="M198" s="1" t="str">
        <x:f>IF(COUNTA(A198:I198)=0,"",IF(OR(B198="",COUNTIF(Colaboradores!$A$5:$A$104,B198)&lt;&gt;1,AND(C198&lt;&gt;"Competência",C198&lt;&gt;"Meta"),NOT(ISNUMBER(E198)),E198&lt;0),"REVISAR",IF(E198=0,"IGNORADO",IF(OR(COUNT(F198,I198)&lt;&gt;2,MIN(F198,I198)&lt;1,MAX(F198,I198)&gt;5),"REVISAR","OK"))))</x:f>
      </x:c>
      <x:c r="N198" s="112" t="n">
        <x:f>IF(M198="OK",E198*I198,0)</x:f>
        <x:v>0</x:v>
      </x:c>
      <x:c r="O198" s="112" t="n">
        <x:f>IF(M198="OK",E198,0)</x:f>
        <x:v>0</x:v>
      </x:c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30"/>
      <x:c r="B199" s="30"/>
      <x:c r="C199" s="30"/>
      <x:c r="D199" s="30"/>
      <x:c r="E199" s="34"/>
      <x:c r="F199" s="34"/>
      <x:c r="G199" s="34"/>
      <x:c r="H199" s="34"/>
      <x:c r="I199" s="34"/>
      <x:c r="J199" s="35" t="str">
        <x:f>IF(M199&lt;&gt;"OK","",I199-F199)</x:f>
      </x:c>
      <x:c r="K199" s="33" t="str">
        <x:f>IF(AND(M199="OK",OR(NOT(ISNUMBER(Listas!$B$10)),Listas!$B$10&lt;(-4),Listas!$B$10&gt;0)),"REVISAR GAP",IF(M199="", "",IF(M199="REVISAR","REVISAR DADOS",IF(M199="IGNORADO","PESO ZERO",IF(J199&lt;=Listas!$B$10,"GAP CRÍTICO",IF(J199&lt;0,"ABAIXO DO ALVO",IF(J199=0,"NO ALVO","ACIMA DO ALVO")))))))</x:f>
      </x:c>
      <x:c r="L199" s="31"/>
      <x:c r="M199" s="1" t="str">
        <x:f>IF(COUNTA(A199:I199)=0,"",IF(OR(B199="",COUNTIF(Colaboradores!$A$5:$A$104,B199)&lt;&gt;1,AND(C199&lt;&gt;"Competência",C199&lt;&gt;"Meta"),NOT(ISNUMBER(E199)),E199&lt;0),"REVISAR",IF(E199=0,"IGNORADO",IF(OR(COUNT(F199,I199)&lt;&gt;2,MIN(F199,I199)&lt;1,MAX(F199,I199)&gt;5),"REVISAR","OK"))))</x:f>
      </x:c>
      <x:c r="N199" s="112" t="n">
        <x:f>IF(M199="OK",E199*I199,0)</x:f>
        <x:v>0</x:v>
      </x:c>
      <x:c r="O199" s="112" t="n">
        <x:f>IF(M199="OK",E199,0)</x:f>
        <x:v>0</x:v>
      </x:c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30"/>
      <x:c r="B200" s="30"/>
      <x:c r="C200" s="30"/>
      <x:c r="D200" s="30"/>
      <x:c r="E200" s="34"/>
      <x:c r="F200" s="34"/>
      <x:c r="G200" s="34"/>
      <x:c r="H200" s="34"/>
      <x:c r="I200" s="34"/>
      <x:c r="J200" s="35" t="str">
        <x:f>IF(M200&lt;&gt;"OK","",I200-F200)</x:f>
      </x:c>
      <x:c r="K200" s="33" t="str">
        <x:f>IF(AND(M200="OK",OR(NOT(ISNUMBER(Listas!$B$10)),Listas!$B$10&lt;(-4),Listas!$B$10&gt;0)),"REVISAR GAP",IF(M200="", "",IF(M200="REVISAR","REVISAR DADOS",IF(M200="IGNORADO","PESO ZERO",IF(J200&lt;=Listas!$B$10,"GAP CRÍTICO",IF(J200&lt;0,"ABAIXO DO ALVO",IF(J200=0,"NO ALVO","ACIMA DO ALVO")))))))</x:f>
      </x:c>
      <x:c r="L200" s="31"/>
      <x:c r="M200" s="1" t="str">
        <x:f>IF(COUNTA(A200:I200)=0,"",IF(OR(B200="",COUNTIF(Colaboradores!$A$5:$A$104,B200)&lt;&gt;1,AND(C200&lt;&gt;"Competência",C200&lt;&gt;"Meta"),NOT(ISNUMBER(E200)),E200&lt;0),"REVISAR",IF(E200=0,"IGNORADO",IF(OR(COUNT(F200,I200)&lt;&gt;2,MIN(F200,I200)&lt;1,MAX(F200,I200)&gt;5),"REVISAR","OK"))))</x:f>
      </x:c>
      <x:c r="N200" s="112" t="n">
        <x:f>IF(M200="OK",E200*I200,0)</x:f>
        <x:v>0</x:v>
      </x:c>
      <x:c r="O200" s="112" t="n">
        <x:f>IF(M200="OK",E200,0)</x:f>
        <x:v>0</x:v>
      </x:c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30"/>
      <x:c r="B201" s="30"/>
      <x:c r="C201" s="30"/>
      <x:c r="D201" s="30"/>
      <x:c r="E201" s="34"/>
      <x:c r="F201" s="34"/>
      <x:c r="G201" s="34"/>
      <x:c r="H201" s="34"/>
      <x:c r="I201" s="34"/>
      <x:c r="J201" s="35" t="str">
        <x:f>IF(M201&lt;&gt;"OK","",I201-F201)</x:f>
      </x:c>
      <x:c r="K201" s="33" t="str">
        <x:f>IF(AND(M201="OK",OR(NOT(ISNUMBER(Listas!$B$10)),Listas!$B$10&lt;(-4),Listas!$B$10&gt;0)),"REVISAR GAP",IF(M201="", "",IF(M201="REVISAR","REVISAR DADOS",IF(M201="IGNORADO","PESO ZERO",IF(J201&lt;=Listas!$B$10,"GAP CRÍTICO",IF(J201&lt;0,"ABAIXO DO ALVO",IF(J201=0,"NO ALVO","ACIMA DO ALVO")))))))</x:f>
      </x:c>
      <x:c r="L201" s="31"/>
      <x:c r="M201" s="1" t="str">
        <x:f>IF(COUNTA(A201:I201)=0,"",IF(OR(B201="",COUNTIF(Colaboradores!$A$5:$A$104,B201)&lt;&gt;1,AND(C201&lt;&gt;"Competência",C201&lt;&gt;"Meta"),NOT(ISNUMBER(E201)),E201&lt;0),"REVISAR",IF(E201=0,"IGNORADO",IF(OR(COUNT(F201,I201)&lt;&gt;2,MIN(F201,I201)&lt;1,MAX(F201,I201)&gt;5),"REVISAR","OK"))))</x:f>
      </x:c>
      <x:c r="N201" s="112" t="n">
        <x:f>IF(M201="OK",E201*I201,0)</x:f>
        <x:v>0</x:v>
      </x:c>
      <x:c r="O201" s="112" t="n">
        <x:f>IF(M201="OK",E201,0)</x:f>
        <x:v>0</x:v>
      </x:c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30"/>
      <x:c r="B202" s="30"/>
      <x:c r="C202" s="30"/>
      <x:c r="D202" s="30"/>
      <x:c r="E202" s="34"/>
      <x:c r="F202" s="34"/>
      <x:c r="G202" s="34"/>
      <x:c r="H202" s="34"/>
      <x:c r="I202" s="34"/>
      <x:c r="J202" s="35" t="str">
        <x:f>IF(M202&lt;&gt;"OK","",I202-F202)</x:f>
      </x:c>
      <x:c r="K202" s="33" t="str">
        <x:f>IF(AND(M202="OK",OR(NOT(ISNUMBER(Listas!$B$10)),Listas!$B$10&lt;(-4),Listas!$B$10&gt;0)),"REVISAR GAP",IF(M202="", "",IF(M202="REVISAR","REVISAR DADOS",IF(M202="IGNORADO","PESO ZERO",IF(J202&lt;=Listas!$B$10,"GAP CRÍTICO",IF(J202&lt;0,"ABAIXO DO ALVO",IF(J202=0,"NO ALVO","ACIMA DO ALVO")))))))</x:f>
      </x:c>
      <x:c r="L202" s="31"/>
      <x:c r="M202" s="1" t="str">
        <x:f>IF(COUNTA(A202:I202)=0,"",IF(OR(B202="",COUNTIF(Colaboradores!$A$5:$A$104,B202)&lt;&gt;1,AND(C202&lt;&gt;"Competência",C202&lt;&gt;"Meta"),NOT(ISNUMBER(E202)),E202&lt;0),"REVISAR",IF(E202=0,"IGNORADO",IF(OR(COUNT(F202,I202)&lt;&gt;2,MIN(F202,I202)&lt;1,MAX(F202,I202)&gt;5),"REVISAR","OK"))))</x:f>
      </x:c>
      <x:c r="N202" s="112" t="n">
        <x:f>IF(M202="OK",E202*I202,0)</x:f>
        <x:v>0</x:v>
      </x:c>
      <x:c r="O202" s="112" t="n">
        <x:f>IF(M202="OK",E202,0)</x:f>
        <x:v>0</x:v>
      </x:c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30"/>
      <x:c r="B203" s="30"/>
      <x:c r="C203" s="30"/>
      <x:c r="D203" s="30"/>
      <x:c r="E203" s="34"/>
      <x:c r="F203" s="34"/>
      <x:c r="G203" s="34"/>
      <x:c r="H203" s="34"/>
      <x:c r="I203" s="34"/>
      <x:c r="J203" s="35" t="str">
        <x:f>IF(M203&lt;&gt;"OK","",I203-F203)</x:f>
      </x:c>
      <x:c r="K203" s="33" t="str">
        <x:f>IF(AND(M203="OK",OR(NOT(ISNUMBER(Listas!$B$10)),Listas!$B$10&lt;(-4),Listas!$B$10&gt;0)),"REVISAR GAP",IF(M203="", "",IF(M203="REVISAR","REVISAR DADOS",IF(M203="IGNORADO","PESO ZERO",IF(J203&lt;=Listas!$B$10,"GAP CRÍTICO",IF(J203&lt;0,"ABAIXO DO ALVO",IF(J203=0,"NO ALVO","ACIMA DO ALVO")))))))</x:f>
      </x:c>
      <x:c r="L203" s="31"/>
      <x:c r="M203" s="1" t="str">
        <x:f>IF(COUNTA(A203:I203)=0,"",IF(OR(B203="",COUNTIF(Colaboradores!$A$5:$A$104,B203)&lt;&gt;1,AND(C203&lt;&gt;"Competência",C203&lt;&gt;"Meta"),NOT(ISNUMBER(E203)),E203&lt;0),"REVISAR",IF(E203=0,"IGNORADO",IF(OR(COUNT(F203,I203)&lt;&gt;2,MIN(F203,I203)&lt;1,MAX(F203,I203)&gt;5),"REVISAR","OK"))))</x:f>
      </x:c>
      <x:c r="N203" s="112" t="n">
        <x:f>IF(M203="OK",E203*I203,0)</x:f>
        <x:v>0</x:v>
      </x:c>
      <x:c r="O203" s="112" t="n">
        <x:f>IF(M203="OK",E203,0)</x:f>
        <x:v>0</x:v>
      </x:c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30"/>
      <x:c r="B204" s="30"/>
      <x:c r="C204" s="30"/>
      <x:c r="D204" s="30"/>
      <x:c r="E204" s="34"/>
      <x:c r="F204" s="34"/>
      <x:c r="G204" s="34"/>
      <x:c r="H204" s="34"/>
      <x:c r="I204" s="34"/>
      <x:c r="J204" s="35" t="str">
        <x:f>IF(M204&lt;&gt;"OK","",I204-F204)</x:f>
      </x:c>
      <x:c r="K204" s="33" t="str">
        <x:f>IF(AND(M204="OK",OR(NOT(ISNUMBER(Listas!$B$10)),Listas!$B$10&lt;(-4),Listas!$B$10&gt;0)),"REVISAR GAP",IF(M204="", "",IF(M204="REVISAR","REVISAR DADOS",IF(M204="IGNORADO","PESO ZERO",IF(J204&lt;=Listas!$B$10,"GAP CRÍTICO",IF(J204&lt;0,"ABAIXO DO ALVO",IF(J204=0,"NO ALVO","ACIMA DO ALVO")))))))</x:f>
      </x:c>
      <x:c r="L204" s="31"/>
      <x:c r="M204" s="1" t="str">
        <x:f>IF(COUNTA(A204:I204)=0,"",IF(OR(B204="",COUNTIF(Colaboradores!$A$5:$A$104,B204)&lt;&gt;1,AND(C204&lt;&gt;"Competência",C204&lt;&gt;"Meta"),NOT(ISNUMBER(E204)),E204&lt;0),"REVISAR",IF(E204=0,"IGNORADO",IF(OR(COUNT(F204,I204)&lt;&gt;2,MIN(F204,I204)&lt;1,MAX(F204,I204)&gt;5),"REVISAR","OK"))))</x:f>
      </x:c>
      <x:c r="N204" s="112" t="n">
        <x:f>IF(M204="OK",E204*I204,0)</x:f>
        <x:v>0</x:v>
      </x:c>
      <x:c r="O204" s="112" t="n">
        <x:f>IF(M204="OK",E204,0)</x:f>
        <x:v>0</x:v>
      </x:c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30"/>
      <x:c r="B205" s="30"/>
      <x:c r="C205" s="30"/>
      <x:c r="D205" s="30"/>
      <x:c r="E205" s="34"/>
      <x:c r="F205" s="34"/>
      <x:c r="G205" s="34"/>
      <x:c r="H205" s="34"/>
      <x:c r="I205" s="34"/>
      <x:c r="J205" s="35" t="str">
        <x:f>IF(M205&lt;&gt;"OK","",I205-F205)</x:f>
      </x:c>
      <x:c r="K205" s="33" t="str">
        <x:f>IF(AND(M205="OK",OR(NOT(ISNUMBER(Listas!$B$10)),Listas!$B$10&lt;(-4),Listas!$B$10&gt;0)),"REVISAR GAP",IF(M205="", "",IF(M205="REVISAR","REVISAR DADOS",IF(M205="IGNORADO","PESO ZERO",IF(J205&lt;=Listas!$B$10,"GAP CRÍTICO",IF(J205&lt;0,"ABAIXO DO ALVO",IF(J205=0,"NO ALVO","ACIMA DO ALVO")))))))</x:f>
      </x:c>
      <x:c r="L205" s="31"/>
      <x:c r="M205" s="1" t="str">
        <x:f>IF(COUNTA(A205:I205)=0,"",IF(OR(B205="",COUNTIF(Colaboradores!$A$5:$A$104,B205)&lt;&gt;1,AND(C205&lt;&gt;"Competência",C205&lt;&gt;"Meta"),NOT(ISNUMBER(E205)),E205&lt;0),"REVISAR",IF(E205=0,"IGNORADO",IF(OR(COUNT(F205,I205)&lt;&gt;2,MIN(F205,I205)&lt;1,MAX(F205,I205)&gt;5),"REVISAR","OK"))))</x:f>
      </x:c>
      <x:c r="N205" s="112" t="n">
        <x:f>IF(M205="OK",E205*I205,0)</x:f>
        <x:v>0</x:v>
      </x:c>
      <x:c r="O205" s="112" t="n">
        <x:f>IF(M205="OK",E205,0)</x:f>
        <x:v>0</x:v>
      </x:c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30"/>
      <x:c r="B206" s="30"/>
      <x:c r="C206" s="30"/>
      <x:c r="D206" s="30"/>
      <x:c r="E206" s="34"/>
      <x:c r="F206" s="34"/>
      <x:c r="G206" s="34"/>
      <x:c r="H206" s="34"/>
      <x:c r="I206" s="34"/>
      <x:c r="J206" s="35" t="str">
        <x:f>IF(M206&lt;&gt;"OK","",I206-F206)</x:f>
      </x:c>
      <x:c r="K206" s="33" t="str">
        <x:f>IF(AND(M206="OK",OR(NOT(ISNUMBER(Listas!$B$10)),Listas!$B$10&lt;(-4),Listas!$B$10&gt;0)),"REVISAR GAP",IF(M206="", "",IF(M206="REVISAR","REVISAR DADOS",IF(M206="IGNORADO","PESO ZERO",IF(J206&lt;=Listas!$B$10,"GAP CRÍTICO",IF(J206&lt;0,"ABAIXO DO ALVO",IF(J206=0,"NO ALVO","ACIMA DO ALVO")))))))</x:f>
      </x:c>
      <x:c r="L206" s="31"/>
      <x:c r="M206" s="1" t="str">
        <x:f>IF(COUNTA(A206:I206)=0,"",IF(OR(B206="",COUNTIF(Colaboradores!$A$5:$A$104,B206)&lt;&gt;1,AND(C206&lt;&gt;"Competência",C206&lt;&gt;"Meta"),NOT(ISNUMBER(E206)),E206&lt;0),"REVISAR",IF(E206=0,"IGNORADO",IF(OR(COUNT(F206,I206)&lt;&gt;2,MIN(F206,I206)&lt;1,MAX(F206,I206)&gt;5),"REVISAR","OK"))))</x:f>
      </x:c>
      <x:c r="N206" s="112" t="n">
        <x:f>IF(M206="OK",E206*I206,0)</x:f>
        <x:v>0</x:v>
      </x:c>
      <x:c r="O206" s="112" t="n">
        <x:f>IF(M206="OK",E206,0)</x:f>
        <x:v>0</x:v>
      </x:c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30"/>
      <x:c r="B207" s="30"/>
      <x:c r="C207" s="30"/>
      <x:c r="D207" s="30"/>
      <x:c r="E207" s="34"/>
      <x:c r="F207" s="34"/>
      <x:c r="G207" s="34"/>
      <x:c r="H207" s="34"/>
      <x:c r="I207" s="34"/>
      <x:c r="J207" s="35" t="str">
        <x:f>IF(M207&lt;&gt;"OK","",I207-F207)</x:f>
      </x:c>
      <x:c r="K207" s="33" t="str">
        <x:f>IF(AND(M207="OK",OR(NOT(ISNUMBER(Listas!$B$10)),Listas!$B$10&lt;(-4),Listas!$B$10&gt;0)),"REVISAR GAP",IF(M207="", "",IF(M207="REVISAR","REVISAR DADOS",IF(M207="IGNORADO","PESO ZERO",IF(J207&lt;=Listas!$B$10,"GAP CRÍTICO",IF(J207&lt;0,"ABAIXO DO ALVO",IF(J207=0,"NO ALVO","ACIMA DO ALVO")))))))</x:f>
      </x:c>
      <x:c r="L207" s="31"/>
      <x:c r="M207" s="1" t="str">
        <x:f>IF(COUNTA(A207:I207)=0,"",IF(OR(B207="",COUNTIF(Colaboradores!$A$5:$A$104,B207)&lt;&gt;1,AND(C207&lt;&gt;"Competência",C207&lt;&gt;"Meta"),NOT(ISNUMBER(E207)),E207&lt;0),"REVISAR",IF(E207=0,"IGNORADO",IF(OR(COUNT(F207,I207)&lt;&gt;2,MIN(F207,I207)&lt;1,MAX(F207,I207)&gt;5),"REVISAR","OK"))))</x:f>
      </x:c>
      <x:c r="N207" s="112" t="n">
        <x:f>IF(M207="OK",E207*I207,0)</x:f>
        <x:v>0</x:v>
      </x:c>
      <x:c r="O207" s="112" t="n">
        <x:f>IF(M207="OK",E207,0)</x:f>
        <x:v>0</x:v>
      </x:c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30"/>
      <x:c r="B208" s="30"/>
      <x:c r="C208" s="30"/>
      <x:c r="D208" s="30"/>
      <x:c r="E208" s="34"/>
      <x:c r="F208" s="34"/>
      <x:c r="G208" s="34"/>
      <x:c r="H208" s="34"/>
      <x:c r="I208" s="34"/>
      <x:c r="J208" s="35" t="str">
        <x:f>IF(M208&lt;&gt;"OK","",I208-F208)</x:f>
      </x:c>
      <x:c r="K208" s="33" t="str">
        <x:f>IF(AND(M208="OK",OR(NOT(ISNUMBER(Listas!$B$10)),Listas!$B$10&lt;(-4),Listas!$B$10&gt;0)),"REVISAR GAP",IF(M208="", "",IF(M208="REVISAR","REVISAR DADOS",IF(M208="IGNORADO","PESO ZERO",IF(J208&lt;=Listas!$B$10,"GAP CRÍTICO",IF(J208&lt;0,"ABAIXO DO ALVO",IF(J208=0,"NO ALVO","ACIMA DO ALVO")))))))</x:f>
      </x:c>
      <x:c r="L208" s="31"/>
      <x:c r="M208" s="1" t="str">
        <x:f>IF(COUNTA(A208:I208)=0,"",IF(OR(B208="",COUNTIF(Colaboradores!$A$5:$A$104,B208)&lt;&gt;1,AND(C208&lt;&gt;"Competência",C208&lt;&gt;"Meta"),NOT(ISNUMBER(E208)),E208&lt;0),"REVISAR",IF(E208=0,"IGNORADO",IF(OR(COUNT(F208,I208)&lt;&gt;2,MIN(F208,I208)&lt;1,MAX(F208,I208)&gt;5),"REVISAR","OK"))))</x:f>
      </x:c>
      <x:c r="N208" s="112" t="n">
        <x:f>IF(M208="OK",E208*I208,0)</x:f>
        <x:v>0</x:v>
      </x:c>
      <x:c r="O208" s="112" t="n">
        <x:f>IF(M208="OK",E208,0)</x:f>
        <x:v>0</x:v>
      </x:c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30"/>
      <x:c r="B209" s="30"/>
      <x:c r="C209" s="30"/>
      <x:c r="D209" s="30"/>
      <x:c r="E209" s="34"/>
      <x:c r="F209" s="34"/>
      <x:c r="G209" s="34"/>
      <x:c r="H209" s="34"/>
      <x:c r="I209" s="34"/>
      <x:c r="J209" s="35" t="str">
        <x:f>IF(M209&lt;&gt;"OK","",I209-F209)</x:f>
      </x:c>
      <x:c r="K209" s="33" t="str">
        <x:f>IF(AND(M209="OK",OR(NOT(ISNUMBER(Listas!$B$10)),Listas!$B$10&lt;(-4),Listas!$B$10&gt;0)),"REVISAR GAP",IF(M209="", "",IF(M209="REVISAR","REVISAR DADOS",IF(M209="IGNORADO","PESO ZERO",IF(J209&lt;=Listas!$B$10,"GAP CRÍTICO",IF(J209&lt;0,"ABAIXO DO ALVO",IF(J209=0,"NO ALVO","ACIMA DO ALVO")))))))</x:f>
      </x:c>
      <x:c r="L209" s="31"/>
      <x:c r="M209" s="1" t="str">
        <x:f>IF(COUNTA(A209:I209)=0,"",IF(OR(B209="",COUNTIF(Colaboradores!$A$5:$A$104,B209)&lt;&gt;1,AND(C209&lt;&gt;"Competência",C209&lt;&gt;"Meta"),NOT(ISNUMBER(E209)),E209&lt;0),"REVISAR",IF(E209=0,"IGNORADO",IF(OR(COUNT(F209,I209)&lt;&gt;2,MIN(F209,I209)&lt;1,MAX(F209,I209)&gt;5),"REVISAR","OK"))))</x:f>
      </x:c>
      <x:c r="N209" s="112" t="n">
        <x:f>IF(M209="OK",E209*I209,0)</x:f>
        <x:v>0</x:v>
      </x:c>
      <x:c r="O209" s="112" t="n">
        <x:f>IF(M209="OK",E209,0)</x:f>
        <x:v>0</x:v>
      </x:c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30"/>
      <x:c r="B210" s="30"/>
      <x:c r="C210" s="30"/>
      <x:c r="D210" s="30"/>
      <x:c r="E210" s="34"/>
      <x:c r="F210" s="34"/>
      <x:c r="G210" s="34"/>
      <x:c r="H210" s="34"/>
      <x:c r="I210" s="34"/>
      <x:c r="J210" s="35" t="str">
        <x:f>IF(M210&lt;&gt;"OK","",I210-F210)</x:f>
      </x:c>
      <x:c r="K210" s="33" t="str">
        <x:f>IF(AND(M210="OK",OR(NOT(ISNUMBER(Listas!$B$10)),Listas!$B$10&lt;(-4),Listas!$B$10&gt;0)),"REVISAR GAP",IF(M210="", "",IF(M210="REVISAR","REVISAR DADOS",IF(M210="IGNORADO","PESO ZERO",IF(J210&lt;=Listas!$B$10,"GAP CRÍTICO",IF(J210&lt;0,"ABAIXO DO ALVO",IF(J210=0,"NO ALVO","ACIMA DO ALVO")))))))</x:f>
      </x:c>
      <x:c r="L210" s="31"/>
      <x:c r="M210" s="1" t="str">
        <x:f>IF(COUNTA(A210:I210)=0,"",IF(OR(B210="",COUNTIF(Colaboradores!$A$5:$A$104,B210)&lt;&gt;1,AND(C210&lt;&gt;"Competência",C210&lt;&gt;"Meta"),NOT(ISNUMBER(E210)),E210&lt;0),"REVISAR",IF(E210=0,"IGNORADO",IF(OR(COUNT(F210,I210)&lt;&gt;2,MIN(F210,I210)&lt;1,MAX(F210,I210)&gt;5),"REVISAR","OK"))))</x:f>
      </x:c>
      <x:c r="N210" s="112" t="n">
        <x:f>IF(M210="OK",E210*I210,0)</x:f>
        <x:v>0</x:v>
      </x:c>
      <x:c r="O210" s="112" t="n">
        <x:f>IF(M210="OK",E210,0)</x:f>
        <x:v>0</x:v>
      </x:c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30"/>
      <x:c r="B211" s="30"/>
      <x:c r="C211" s="30"/>
      <x:c r="D211" s="30"/>
      <x:c r="E211" s="34"/>
      <x:c r="F211" s="34"/>
      <x:c r="G211" s="34"/>
      <x:c r="H211" s="34"/>
      <x:c r="I211" s="34"/>
      <x:c r="J211" s="35" t="str">
        <x:f>IF(M211&lt;&gt;"OK","",I211-F211)</x:f>
      </x:c>
      <x:c r="K211" s="33" t="str">
        <x:f>IF(AND(M211="OK",OR(NOT(ISNUMBER(Listas!$B$10)),Listas!$B$10&lt;(-4),Listas!$B$10&gt;0)),"REVISAR GAP",IF(M211="", "",IF(M211="REVISAR","REVISAR DADOS",IF(M211="IGNORADO","PESO ZERO",IF(J211&lt;=Listas!$B$10,"GAP CRÍTICO",IF(J211&lt;0,"ABAIXO DO ALVO",IF(J211=0,"NO ALVO","ACIMA DO ALVO")))))))</x:f>
      </x:c>
      <x:c r="L211" s="31"/>
      <x:c r="M211" s="1" t="str">
        <x:f>IF(COUNTA(A211:I211)=0,"",IF(OR(B211="",COUNTIF(Colaboradores!$A$5:$A$104,B211)&lt;&gt;1,AND(C211&lt;&gt;"Competência",C211&lt;&gt;"Meta"),NOT(ISNUMBER(E211)),E211&lt;0),"REVISAR",IF(E211=0,"IGNORADO",IF(OR(COUNT(F211,I211)&lt;&gt;2,MIN(F211,I211)&lt;1,MAX(F211,I211)&gt;5),"REVISAR","OK"))))</x:f>
      </x:c>
      <x:c r="N211" s="112" t="n">
        <x:f>IF(M211="OK",E211*I211,0)</x:f>
        <x:v>0</x:v>
      </x:c>
      <x:c r="O211" s="112" t="n">
        <x:f>IF(M211="OK",E211,0)</x:f>
        <x:v>0</x:v>
      </x:c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30"/>
      <x:c r="B212" s="30"/>
      <x:c r="C212" s="30"/>
      <x:c r="D212" s="30"/>
      <x:c r="E212" s="34"/>
      <x:c r="F212" s="34"/>
      <x:c r="G212" s="34"/>
      <x:c r="H212" s="34"/>
      <x:c r="I212" s="34"/>
      <x:c r="J212" s="35" t="str">
        <x:f>IF(M212&lt;&gt;"OK","",I212-F212)</x:f>
      </x:c>
      <x:c r="K212" s="33" t="str">
        <x:f>IF(AND(M212="OK",OR(NOT(ISNUMBER(Listas!$B$10)),Listas!$B$10&lt;(-4),Listas!$B$10&gt;0)),"REVISAR GAP",IF(M212="", "",IF(M212="REVISAR","REVISAR DADOS",IF(M212="IGNORADO","PESO ZERO",IF(J212&lt;=Listas!$B$10,"GAP CRÍTICO",IF(J212&lt;0,"ABAIXO DO ALVO",IF(J212=0,"NO ALVO","ACIMA DO ALVO")))))))</x:f>
      </x:c>
      <x:c r="L212" s="31"/>
      <x:c r="M212" s="1" t="str">
        <x:f>IF(COUNTA(A212:I212)=0,"",IF(OR(B212="",COUNTIF(Colaboradores!$A$5:$A$104,B212)&lt;&gt;1,AND(C212&lt;&gt;"Competência",C212&lt;&gt;"Meta"),NOT(ISNUMBER(E212)),E212&lt;0),"REVISAR",IF(E212=0,"IGNORADO",IF(OR(COUNT(F212,I212)&lt;&gt;2,MIN(F212,I212)&lt;1,MAX(F212,I212)&gt;5),"REVISAR","OK"))))</x:f>
      </x:c>
      <x:c r="N212" s="112" t="n">
        <x:f>IF(M212="OK",E212*I212,0)</x:f>
        <x:v>0</x:v>
      </x:c>
      <x:c r="O212" s="112" t="n">
        <x:f>IF(M212="OK",E212,0)</x:f>
        <x:v>0</x:v>
      </x:c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30"/>
      <x:c r="B213" s="30"/>
      <x:c r="C213" s="30"/>
      <x:c r="D213" s="30"/>
      <x:c r="E213" s="34"/>
      <x:c r="F213" s="34"/>
      <x:c r="G213" s="34"/>
      <x:c r="H213" s="34"/>
      <x:c r="I213" s="34"/>
      <x:c r="J213" s="35" t="str">
        <x:f>IF(M213&lt;&gt;"OK","",I213-F213)</x:f>
      </x:c>
      <x:c r="K213" s="33" t="str">
        <x:f>IF(AND(M213="OK",OR(NOT(ISNUMBER(Listas!$B$10)),Listas!$B$10&lt;(-4),Listas!$B$10&gt;0)),"REVISAR GAP",IF(M213="", "",IF(M213="REVISAR","REVISAR DADOS",IF(M213="IGNORADO","PESO ZERO",IF(J213&lt;=Listas!$B$10,"GAP CRÍTICO",IF(J213&lt;0,"ABAIXO DO ALVO",IF(J213=0,"NO ALVO","ACIMA DO ALVO")))))))</x:f>
      </x:c>
      <x:c r="L213" s="31"/>
      <x:c r="M213" s="1" t="str">
        <x:f>IF(COUNTA(A213:I213)=0,"",IF(OR(B213="",COUNTIF(Colaboradores!$A$5:$A$104,B213)&lt;&gt;1,AND(C213&lt;&gt;"Competência",C213&lt;&gt;"Meta"),NOT(ISNUMBER(E213)),E213&lt;0),"REVISAR",IF(E213=0,"IGNORADO",IF(OR(COUNT(F213,I213)&lt;&gt;2,MIN(F213,I213)&lt;1,MAX(F213,I213)&gt;5),"REVISAR","OK"))))</x:f>
      </x:c>
      <x:c r="N213" s="112" t="n">
        <x:f>IF(M213="OK",E213*I213,0)</x:f>
        <x:v>0</x:v>
      </x:c>
      <x:c r="O213" s="112" t="n">
        <x:f>IF(M213="OK",E213,0)</x:f>
        <x:v>0</x:v>
      </x:c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30"/>
      <x:c r="B214" s="30"/>
      <x:c r="C214" s="30"/>
      <x:c r="D214" s="30"/>
      <x:c r="E214" s="34"/>
      <x:c r="F214" s="34"/>
      <x:c r="G214" s="34"/>
      <x:c r="H214" s="34"/>
      <x:c r="I214" s="34"/>
      <x:c r="J214" s="35" t="str">
        <x:f>IF(M214&lt;&gt;"OK","",I214-F214)</x:f>
      </x:c>
      <x:c r="K214" s="33" t="str">
        <x:f>IF(AND(M214="OK",OR(NOT(ISNUMBER(Listas!$B$10)),Listas!$B$10&lt;(-4),Listas!$B$10&gt;0)),"REVISAR GAP",IF(M214="", "",IF(M214="REVISAR","REVISAR DADOS",IF(M214="IGNORADO","PESO ZERO",IF(J214&lt;=Listas!$B$10,"GAP CRÍTICO",IF(J214&lt;0,"ABAIXO DO ALVO",IF(J214=0,"NO ALVO","ACIMA DO ALVO")))))))</x:f>
      </x:c>
      <x:c r="L214" s="31"/>
      <x:c r="M214" s="1" t="str">
        <x:f>IF(COUNTA(A214:I214)=0,"",IF(OR(B214="",COUNTIF(Colaboradores!$A$5:$A$104,B214)&lt;&gt;1,AND(C214&lt;&gt;"Competência",C214&lt;&gt;"Meta"),NOT(ISNUMBER(E214)),E214&lt;0),"REVISAR",IF(E214=0,"IGNORADO",IF(OR(COUNT(F214,I214)&lt;&gt;2,MIN(F214,I214)&lt;1,MAX(F214,I214)&gt;5),"REVISAR","OK"))))</x:f>
      </x:c>
      <x:c r="N214" s="112" t="n">
        <x:f>IF(M214="OK",E214*I214,0)</x:f>
        <x:v>0</x:v>
      </x:c>
      <x:c r="O214" s="112" t="n">
        <x:f>IF(M214="OK",E214,0)</x:f>
        <x:v>0</x:v>
      </x:c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30"/>
      <x:c r="B215" s="30"/>
      <x:c r="C215" s="30"/>
      <x:c r="D215" s="30"/>
      <x:c r="E215" s="34"/>
      <x:c r="F215" s="34"/>
      <x:c r="G215" s="34"/>
      <x:c r="H215" s="34"/>
      <x:c r="I215" s="34"/>
      <x:c r="J215" s="35" t="str">
        <x:f>IF(M215&lt;&gt;"OK","",I215-F215)</x:f>
      </x:c>
      <x:c r="K215" s="33" t="str">
        <x:f>IF(AND(M215="OK",OR(NOT(ISNUMBER(Listas!$B$10)),Listas!$B$10&lt;(-4),Listas!$B$10&gt;0)),"REVISAR GAP",IF(M215="", "",IF(M215="REVISAR","REVISAR DADOS",IF(M215="IGNORADO","PESO ZERO",IF(J215&lt;=Listas!$B$10,"GAP CRÍTICO",IF(J215&lt;0,"ABAIXO DO ALVO",IF(J215=0,"NO ALVO","ACIMA DO ALVO")))))))</x:f>
      </x:c>
      <x:c r="L215" s="31"/>
      <x:c r="M215" s="1" t="str">
        <x:f>IF(COUNTA(A215:I215)=0,"",IF(OR(B215="",COUNTIF(Colaboradores!$A$5:$A$104,B215)&lt;&gt;1,AND(C215&lt;&gt;"Competência",C215&lt;&gt;"Meta"),NOT(ISNUMBER(E215)),E215&lt;0),"REVISAR",IF(E215=0,"IGNORADO",IF(OR(COUNT(F215,I215)&lt;&gt;2,MIN(F215,I215)&lt;1,MAX(F215,I215)&gt;5),"REVISAR","OK"))))</x:f>
      </x:c>
      <x:c r="N215" s="112" t="n">
        <x:f>IF(M215="OK",E215*I215,0)</x:f>
        <x:v>0</x:v>
      </x:c>
      <x:c r="O215" s="112" t="n">
        <x:f>IF(M215="OK",E215,0)</x:f>
        <x:v>0</x:v>
      </x:c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30"/>
      <x:c r="B216" s="30"/>
      <x:c r="C216" s="30"/>
      <x:c r="D216" s="30"/>
      <x:c r="E216" s="34"/>
      <x:c r="F216" s="34"/>
      <x:c r="G216" s="34"/>
      <x:c r="H216" s="34"/>
      <x:c r="I216" s="34"/>
      <x:c r="J216" s="35" t="str">
        <x:f>IF(M216&lt;&gt;"OK","",I216-F216)</x:f>
      </x:c>
      <x:c r="K216" s="33" t="str">
        <x:f>IF(AND(M216="OK",OR(NOT(ISNUMBER(Listas!$B$10)),Listas!$B$10&lt;(-4),Listas!$B$10&gt;0)),"REVISAR GAP",IF(M216="", "",IF(M216="REVISAR","REVISAR DADOS",IF(M216="IGNORADO","PESO ZERO",IF(J216&lt;=Listas!$B$10,"GAP CRÍTICO",IF(J216&lt;0,"ABAIXO DO ALVO",IF(J216=0,"NO ALVO","ACIMA DO ALVO")))))))</x:f>
      </x:c>
      <x:c r="L216" s="31"/>
      <x:c r="M216" s="1" t="str">
        <x:f>IF(COUNTA(A216:I216)=0,"",IF(OR(B216="",COUNTIF(Colaboradores!$A$5:$A$104,B216)&lt;&gt;1,AND(C216&lt;&gt;"Competência",C216&lt;&gt;"Meta"),NOT(ISNUMBER(E216)),E216&lt;0),"REVISAR",IF(E216=0,"IGNORADO",IF(OR(COUNT(F216,I216)&lt;&gt;2,MIN(F216,I216)&lt;1,MAX(F216,I216)&gt;5),"REVISAR","OK"))))</x:f>
      </x:c>
      <x:c r="N216" s="112" t="n">
        <x:f>IF(M216="OK",E216*I216,0)</x:f>
        <x:v>0</x:v>
      </x:c>
      <x:c r="O216" s="112" t="n">
        <x:f>IF(M216="OK",E216,0)</x:f>
        <x:v>0</x:v>
      </x:c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30"/>
      <x:c r="B217" s="30"/>
      <x:c r="C217" s="30"/>
      <x:c r="D217" s="30"/>
      <x:c r="E217" s="34"/>
      <x:c r="F217" s="34"/>
      <x:c r="G217" s="34"/>
      <x:c r="H217" s="34"/>
      <x:c r="I217" s="34"/>
      <x:c r="J217" s="35" t="str">
        <x:f>IF(M217&lt;&gt;"OK","",I217-F217)</x:f>
      </x:c>
      <x:c r="K217" s="33" t="str">
        <x:f>IF(AND(M217="OK",OR(NOT(ISNUMBER(Listas!$B$10)),Listas!$B$10&lt;(-4),Listas!$B$10&gt;0)),"REVISAR GAP",IF(M217="", "",IF(M217="REVISAR","REVISAR DADOS",IF(M217="IGNORADO","PESO ZERO",IF(J217&lt;=Listas!$B$10,"GAP CRÍTICO",IF(J217&lt;0,"ABAIXO DO ALVO",IF(J217=0,"NO ALVO","ACIMA DO ALVO")))))))</x:f>
      </x:c>
      <x:c r="L217" s="31"/>
      <x:c r="M217" s="1" t="str">
        <x:f>IF(COUNTA(A217:I217)=0,"",IF(OR(B217="",COUNTIF(Colaboradores!$A$5:$A$104,B217)&lt;&gt;1,AND(C217&lt;&gt;"Competência",C217&lt;&gt;"Meta"),NOT(ISNUMBER(E217)),E217&lt;0),"REVISAR",IF(E217=0,"IGNORADO",IF(OR(COUNT(F217,I217)&lt;&gt;2,MIN(F217,I217)&lt;1,MAX(F217,I217)&gt;5),"REVISAR","OK"))))</x:f>
      </x:c>
      <x:c r="N217" s="112" t="n">
        <x:f>IF(M217="OK",E217*I217,0)</x:f>
        <x:v>0</x:v>
      </x:c>
      <x:c r="O217" s="112" t="n">
        <x:f>IF(M217="OK",E217,0)</x:f>
        <x:v>0</x:v>
      </x:c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30"/>
      <x:c r="B218" s="30"/>
      <x:c r="C218" s="30"/>
      <x:c r="D218" s="30"/>
      <x:c r="E218" s="34"/>
      <x:c r="F218" s="34"/>
      <x:c r="G218" s="34"/>
      <x:c r="H218" s="34"/>
      <x:c r="I218" s="34"/>
      <x:c r="J218" s="35" t="str">
        <x:f>IF(M218&lt;&gt;"OK","",I218-F218)</x:f>
      </x:c>
      <x:c r="K218" s="33" t="str">
        <x:f>IF(AND(M218="OK",OR(NOT(ISNUMBER(Listas!$B$10)),Listas!$B$10&lt;(-4),Listas!$B$10&gt;0)),"REVISAR GAP",IF(M218="", "",IF(M218="REVISAR","REVISAR DADOS",IF(M218="IGNORADO","PESO ZERO",IF(J218&lt;=Listas!$B$10,"GAP CRÍTICO",IF(J218&lt;0,"ABAIXO DO ALVO",IF(J218=0,"NO ALVO","ACIMA DO ALVO")))))))</x:f>
      </x:c>
      <x:c r="L218" s="31"/>
      <x:c r="M218" s="1" t="str">
        <x:f>IF(COUNTA(A218:I218)=0,"",IF(OR(B218="",COUNTIF(Colaboradores!$A$5:$A$104,B218)&lt;&gt;1,AND(C218&lt;&gt;"Competência",C218&lt;&gt;"Meta"),NOT(ISNUMBER(E218)),E218&lt;0),"REVISAR",IF(E218=0,"IGNORADO",IF(OR(COUNT(F218,I218)&lt;&gt;2,MIN(F218,I218)&lt;1,MAX(F218,I218)&gt;5),"REVISAR","OK"))))</x:f>
      </x:c>
      <x:c r="N218" s="112" t="n">
        <x:f>IF(M218="OK",E218*I218,0)</x:f>
        <x:v>0</x:v>
      </x:c>
      <x:c r="O218" s="112" t="n">
        <x:f>IF(M218="OK",E218,0)</x:f>
        <x:v>0</x:v>
      </x:c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30"/>
      <x:c r="B219" s="30"/>
      <x:c r="C219" s="30"/>
      <x:c r="D219" s="30"/>
      <x:c r="E219" s="34"/>
      <x:c r="F219" s="34"/>
      <x:c r="G219" s="34"/>
      <x:c r="H219" s="34"/>
      <x:c r="I219" s="34"/>
      <x:c r="J219" s="35" t="str">
        <x:f>IF(M219&lt;&gt;"OK","",I219-F219)</x:f>
      </x:c>
      <x:c r="K219" s="33" t="str">
        <x:f>IF(AND(M219="OK",OR(NOT(ISNUMBER(Listas!$B$10)),Listas!$B$10&lt;(-4),Listas!$B$10&gt;0)),"REVISAR GAP",IF(M219="", "",IF(M219="REVISAR","REVISAR DADOS",IF(M219="IGNORADO","PESO ZERO",IF(J219&lt;=Listas!$B$10,"GAP CRÍTICO",IF(J219&lt;0,"ABAIXO DO ALVO",IF(J219=0,"NO ALVO","ACIMA DO ALVO")))))))</x:f>
      </x:c>
      <x:c r="L219" s="31"/>
      <x:c r="M219" s="1" t="str">
        <x:f>IF(COUNTA(A219:I219)=0,"",IF(OR(B219="",COUNTIF(Colaboradores!$A$5:$A$104,B219)&lt;&gt;1,AND(C219&lt;&gt;"Competência",C219&lt;&gt;"Meta"),NOT(ISNUMBER(E219)),E219&lt;0),"REVISAR",IF(E219=0,"IGNORADO",IF(OR(COUNT(F219,I219)&lt;&gt;2,MIN(F219,I219)&lt;1,MAX(F219,I219)&gt;5),"REVISAR","OK"))))</x:f>
      </x:c>
      <x:c r="N219" s="112" t="n">
        <x:f>IF(M219="OK",E219*I219,0)</x:f>
        <x:v>0</x:v>
      </x:c>
      <x:c r="O219" s="112" t="n">
        <x:f>IF(M219="OK",E219,0)</x:f>
        <x:v>0</x:v>
      </x:c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30"/>
      <x:c r="B220" s="30"/>
      <x:c r="C220" s="30"/>
      <x:c r="D220" s="30"/>
      <x:c r="E220" s="34"/>
      <x:c r="F220" s="34"/>
      <x:c r="G220" s="34"/>
      <x:c r="H220" s="34"/>
      <x:c r="I220" s="34"/>
      <x:c r="J220" s="35" t="str">
        <x:f>IF(M220&lt;&gt;"OK","",I220-F220)</x:f>
      </x:c>
      <x:c r="K220" s="33" t="str">
        <x:f>IF(AND(M220="OK",OR(NOT(ISNUMBER(Listas!$B$10)),Listas!$B$10&lt;(-4),Listas!$B$10&gt;0)),"REVISAR GAP",IF(M220="", "",IF(M220="REVISAR","REVISAR DADOS",IF(M220="IGNORADO","PESO ZERO",IF(J220&lt;=Listas!$B$10,"GAP CRÍTICO",IF(J220&lt;0,"ABAIXO DO ALVO",IF(J220=0,"NO ALVO","ACIMA DO ALVO")))))))</x:f>
      </x:c>
      <x:c r="L220" s="31"/>
      <x:c r="M220" s="1" t="str">
        <x:f>IF(COUNTA(A220:I220)=0,"",IF(OR(B220="",COUNTIF(Colaboradores!$A$5:$A$104,B220)&lt;&gt;1,AND(C220&lt;&gt;"Competência",C220&lt;&gt;"Meta"),NOT(ISNUMBER(E220)),E220&lt;0),"REVISAR",IF(E220=0,"IGNORADO",IF(OR(COUNT(F220,I220)&lt;&gt;2,MIN(F220,I220)&lt;1,MAX(F220,I220)&gt;5),"REVISAR","OK"))))</x:f>
      </x:c>
      <x:c r="N220" s="112" t="n">
        <x:f>IF(M220="OK",E220*I220,0)</x:f>
        <x:v>0</x:v>
      </x:c>
      <x:c r="O220" s="112" t="n">
        <x:f>IF(M220="OK",E220,0)</x:f>
        <x:v>0</x:v>
      </x:c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30"/>
      <x:c r="B221" s="30"/>
      <x:c r="C221" s="30"/>
      <x:c r="D221" s="30"/>
      <x:c r="E221" s="34"/>
      <x:c r="F221" s="34"/>
      <x:c r="G221" s="34"/>
      <x:c r="H221" s="34"/>
      <x:c r="I221" s="34"/>
      <x:c r="J221" s="35" t="str">
        <x:f>IF(M221&lt;&gt;"OK","",I221-F221)</x:f>
      </x:c>
      <x:c r="K221" s="33" t="str">
        <x:f>IF(AND(M221="OK",OR(NOT(ISNUMBER(Listas!$B$10)),Listas!$B$10&lt;(-4),Listas!$B$10&gt;0)),"REVISAR GAP",IF(M221="", "",IF(M221="REVISAR","REVISAR DADOS",IF(M221="IGNORADO","PESO ZERO",IF(J221&lt;=Listas!$B$10,"GAP CRÍTICO",IF(J221&lt;0,"ABAIXO DO ALVO",IF(J221=0,"NO ALVO","ACIMA DO ALVO")))))))</x:f>
      </x:c>
      <x:c r="L221" s="31"/>
      <x:c r="M221" s="1" t="str">
        <x:f>IF(COUNTA(A221:I221)=0,"",IF(OR(B221="",COUNTIF(Colaboradores!$A$5:$A$104,B221)&lt;&gt;1,AND(C221&lt;&gt;"Competência",C221&lt;&gt;"Meta"),NOT(ISNUMBER(E221)),E221&lt;0),"REVISAR",IF(E221=0,"IGNORADO",IF(OR(COUNT(F221,I221)&lt;&gt;2,MIN(F221,I221)&lt;1,MAX(F221,I221)&gt;5),"REVISAR","OK"))))</x:f>
      </x:c>
      <x:c r="N221" s="112" t="n">
        <x:f>IF(M221="OK",E221*I221,0)</x:f>
        <x:v>0</x:v>
      </x:c>
      <x:c r="O221" s="112" t="n">
        <x:f>IF(M221="OK",E221,0)</x:f>
        <x:v>0</x:v>
      </x:c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30"/>
      <x:c r="B222" s="30"/>
      <x:c r="C222" s="30"/>
      <x:c r="D222" s="30"/>
      <x:c r="E222" s="34"/>
      <x:c r="F222" s="34"/>
      <x:c r="G222" s="34"/>
      <x:c r="H222" s="34"/>
      <x:c r="I222" s="34"/>
      <x:c r="J222" s="35" t="str">
        <x:f>IF(M222&lt;&gt;"OK","",I222-F222)</x:f>
      </x:c>
      <x:c r="K222" s="33" t="str">
        <x:f>IF(AND(M222="OK",OR(NOT(ISNUMBER(Listas!$B$10)),Listas!$B$10&lt;(-4),Listas!$B$10&gt;0)),"REVISAR GAP",IF(M222="", "",IF(M222="REVISAR","REVISAR DADOS",IF(M222="IGNORADO","PESO ZERO",IF(J222&lt;=Listas!$B$10,"GAP CRÍTICO",IF(J222&lt;0,"ABAIXO DO ALVO",IF(J222=0,"NO ALVO","ACIMA DO ALVO")))))))</x:f>
      </x:c>
      <x:c r="L222" s="31"/>
      <x:c r="M222" s="1" t="str">
        <x:f>IF(COUNTA(A222:I222)=0,"",IF(OR(B222="",COUNTIF(Colaboradores!$A$5:$A$104,B222)&lt;&gt;1,AND(C222&lt;&gt;"Competência",C222&lt;&gt;"Meta"),NOT(ISNUMBER(E222)),E222&lt;0),"REVISAR",IF(E222=0,"IGNORADO",IF(OR(COUNT(F222,I222)&lt;&gt;2,MIN(F222,I222)&lt;1,MAX(F222,I222)&gt;5),"REVISAR","OK"))))</x:f>
      </x:c>
      <x:c r="N222" s="112" t="n">
        <x:f>IF(M222="OK",E222*I222,0)</x:f>
        <x:v>0</x:v>
      </x:c>
      <x:c r="O222" s="112" t="n">
        <x:f>IF(M222="OK",E222,0)</x:f>
        <x:v>0</x:v>
      </x:c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30"/>
      <x:c r="B223" s="30"/>
      <x:c r="C223" s="30"/>
      <x:c r="D223" s="30"/>
      <x:c r="E223" s="34"/>
      <x:c r="F223" s="34"/>
      <x:c r="G223" s="34"/>
      <x:c r="H223" s="34"/>
      <x:c r="I223" s="34"/>
      <x:c r="J223" s="35" t="str">
        <x:f>IF(M223&lt;&gt;"OK","",I223-F223)</x:f>
      </x:c>
      <x:c r="K223" s="33" t="str">
        <x:f>IF(AND(M223="OK",OR(NOT(ISNUMBER(Listas!$B$10)),Listas!$B$10&lt;(-4),Listas!$B$10&gt;0)),"REVISAR GAP",IF(M223="", "",IF(M223="REVISAR","REVISAR DADOS",IF(M223="IGNORADO","PESO ZERO",IF(J223&lt;=Listas!$B$10,"GAP CRÍTICO",IF(J223&lt;0,"ABAIXO DO ALVO",IF(J223=0,"NO ALVO","ACIMA DO ALVO")))))))</x:f>
      </x:c>
      <x:c r="L223" s="31"/>
      <x:c r="M223" s="1" t="str">
        <x:f>IF(COUNTA(A223:I223)=0,"",IF(OR(B223="",COUNTIF(Colaboradores!$A$5:$A$104,B223)&lt;&gt;1,AND(C223&lt;&gt;"Competência",C223&lt;&gt;"Meta"),NOT(ISNUMBER(E223)),E223&lt;0),"REVISAR",IF(E223=0,"IGNORADO",IF(OR(COUNT(F223,I223)&lt;&gt;2,MIN(F223,I223)&lt;1,MAX(F223,I223)&gt;5),"REVISAR","OK"))))</x:f>
      </x:c>
      <x:c r="N223" s="112" t="n">
        <x:f>IF(M223="OK",E223*I223,0)</x:f>
        <x:v>0</x:v>
      </x:c>
      <x:c r="O223" s="112" t="n">
        <x:f>IF(M223="OK",E223,0)</x:f>
        <x:v>0</x:v>
      </x:c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30"/>
      <x:c r="B224" s="30"/>
      <x:c r="C224" s="30"/>
      <x:c r="D224" s="30"/>
      <x:c r="E224" s="34"/>
      <x:c r="F224" s="34"/>
      <x:c r="G224" s="34"/>
      <x:c r="H224" s="34"/>
      <x:c r="I224" s="34"/>
      <x:c r="J224" s="35" t="str">
        <x:f>IF(M224&lt;&gt;"OK","",I224-F224)</x:f>
      </x:c>
      <x:c r="K224" s="33" t="str">
        <x:f>IF(AND(M224="OK",OR(NOT(ISNUMBER(Listas!$B$10)),Listas!$B$10&lt;(-4),Listas!$B$10&gt;0)),"REVISAR GAP",IF(M224="", "",IF(M224="REVISAR","REVISAR DADOS",IF(M224="IGNORADO","PESO ZERO",IF(J224&lt;=Listas!$B$10,"GAP CRÍTICO",IF(J224&lt;0,"ABAIXO DO ALVO",IF(J224=0,"NO ALVO","ACIMA DO ALVO")))))))</x:f>
      </x:c>
      <x:c r="L224" s="31"/>
      <x:c r="M224" s="1" t="str">
        <x:f>IF(COUNTA(A224:I224)=0,"",IF(OR(B224="",COUNTIF(Colaboradores!$A$5:$A$104,B224)&lt;&gt;1,AND(C224&lt;&gt;"Competência",C224&lt;&gt;"Meta"),NOT(ISNUMBER(E224)),E224&lt;0),"REVISAR",IF(E224=0,"IGNORADO",IF(OR(COUNT(F224,I224)&lt;&gt;2,MIN(F224,I224)&lt;1,MAX(F224,I224)&gt;5),"REVISAR","OK"))))</x:f>
      </x:c>
      <x:c r="N224" s="112" t="n">
        <x:f>IF(M224="OK",E224*I224,0)</x:f>
        <x:v>0</x:v>
      </x:c>
      <x:c r="O224" s="112" t="n">
        <x:f>IF(M224="OK",E224,0)</x:f>
        <x:v>0</x:v>
      </x:c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30"/>
      <x:c r="B225" s="30"/>
      <x:c r="C225" s="30"/>
      <x:c r="D225" s="30"/>
      <x:c r="E225" s="34"/>
      <x:c r="F225" s="34"/>
      <x:c r="G225" s="34"/>
      <x:c r="H225" s="34"/>
      <x:c r="I225" s="34"/>
      <x:c r="J225" s="35" t="str">
        <x:f>IF(M225&lt;&gt;"OK","",I225-F225)</x:f>
      </x:c>
      <x:c r="K225" s="33" t="str">
        <x:f>IF(AND(M225="OK",OR(NOT(ISNUMBER(Listas!$B$10)),Listas!$B$10&lt;(-4),Listas!$B$10&gt;0)),"REVISAR GAP",IF(M225="", "",IF(M225="REVISAR","REVISAR DADOS",IF(M225="IGNORADO","PESO ZERO",IF(J225&lt;=Listas!$B$10,"GAP CRÍTICO",IF(J225&lt;0,"ABAIXO DO ALVO",IF(J225=0,"NO ALVO","ACIMA DO ALVO")))))))</x:f>
      </x:c>
      <x:c r="L225" s="31"/>
      <x:c r="M225" s="1" t="str">
        <x:f>IF(COUNTA(A225:I225)=0,"",IF(OR(B225="",COUNTIF(Colaboradores!$A$5:$A$104,B225)&lt;&gt;1,AND(C225&lt;&gt;"Competência",C225&lt;&gt;"Meta"),NOT(ISNUMBER(E225)),E225&lt;0),"REVISAR",IF(E225=0,"IGNORADO",IF(OR(COUNT(F225,I225)&lt;&gt;2,MIN(F225,I225)&lt;1,MAX(F225,I225)&gt;5),"REVISAR","OK"))))</x:f>
      </x:c>
      <x:c r="N225" s="112" t="n">
        <x:f>IF(M225="OK",E225*I225,0)</x:f>
        <x:v>0</x:v>
      </x:c>
      <x:c r="O225" s="112" t="n">
        <x:f>IF(M225="OK",E225,0)</x:f>
        <x:v>0</x:v>
      </x:c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30"/>
      <x:c r="B226" s="30"/>
      <x:c r="C226" s="30"/>
      <x:c r="D226" s="30"/>
      <x:c r="E226" s="34"/>
      <x:c r="F226" s="34"/>
      <x:c r="G226" s="34"/>
      <x:c r="H226" s="34"/>
      <x:c r="I226" s="34"/>
      <x:c r="J226" s="35" t="str">
        <x:f>IF(M226&lt;&gt;"OK","",I226-F226)</x:f>
      </x:c>
      <x:c r="K226" s="33" t="str">
        <x:f>IF(AND(M226="OK",OR(NOT(ISNUMBER(Listas!$B$10)),Listas!$B$10&lt;(-4),Listas!$B$10&gt;0)),"REVISAR GAP",IF(M226="", "",IF(M226="REVISAR","REVISAR DADOS",IF(M226="IGNORADO","PESO ZERO",IF(J226&lt;=Listas!$B$10,"GAP CRÍTICO",IF(J226&lt;0,"ABAIXO DO ALVO",IF(J226=0,"NO ALVO","ACIMA DO ALVO")))))))</x:f>
      </x:c>
      <x:c r="L226" s="31"/>
      <x:c r="M226" s="1" t="str">
        <x:f>IF(COUNTA(A226:I226)=0,"",IF(OR(B226="",COUNTIF(Colaboradores!$A$5:$A$104,B226)&lt;&gt;1,AND(C226&lt;&gt;"Competência",C226&lt;&gt;"Meta"),NOT(ISNUMBER(E226)),E226&lt;0),"REVISAR",IF(E226=0,"IGNORADO",IF(OR(COUNT(F226,I226)&lt;&gt;2,MIN(F226,I226)&lt;1,MAX(F226,I226)&gt;5),"REVISAR","OK"))))</x:f>
      </x:c>
      <x:c r="N226" s="112" t="n">
        <x:f>IF(M226="OK",E226*I226,0)</x:f>
        <x:v>0</x:v>
      </x:c>
      <x:c r="O226" s="112" t="n">
        <x:f>IF(M226="OK",E226,0)</x:f>
        <x:v>0</x:v>
      </x:c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30"/>
      <x:c r="B227" s="30"/>
      <x:c r="C227" s="30"/>
      <x:c r="D227" s="30"/>
      <x:c r="E227" s="34"/>
      <x:c r="F227" s="34"/>
      <x:c r="G227" s="34"/>
      <x:c r="H227" s="34"/>
      <x:c r="I227" s="34"/>
      <x:c r="J227" s="35" t="str">
        <x:f>IF(M227&lt;&gt;"OK","",I227-F227)</x:f>
      </x:c>
      <x:c r="K227" s="33" t="str">
        <x:f>IF(AND(M227="OK",OR(NOT(ISNUMBER(Listas!$B$10)),Listas!$B$10&lt;(-4),Listas!$B$10&gt;0)),"REVISAR GAP",IF(M227="", "",IF(M227="REVISAR","REVISAR DADOS",IF(M227="IGNORADO","PESO ZERO",IF(J227&lt;=Listas!$B$10,"GAP CRÍTICO",IF(J227&lt;0,"ABAIXO DO ALVO",IF(J227=0,"NO ALVO","ACIMA DO ALVO")))))))</x:f>
      </x:c>
      <x:c r="L227" s="31"/>
      <x:c r="M227" s="1" t="str">
        <x:f>IF(COUNTA(A227:I227)=0,"",IF(OR(B227="",COUNTIF(Colaboradores!$A$5:$A$104,B227)&lt;&gt;1,AND(C227&lt;&gt;"Competência",C227&lt;&gt;"Meta"),NOT(ISNUMBER(E227)),E227&lt;0),"REVISAR",IF(E227=0,"IGNORADO",IF(OR(COUNT(F227,I227)&lt;&gt;2,MIN(F227,I227)&lt;1,MAX(F227,I227)&gt;5),"REVISAR","OK"))))</x:f>
      </x:c>
      <x:c r="N227" s="112" t="n">
        <x:f>IF(M227="OK",E227*I227,0)</x:f>
        <x:v>0</x:v>
      </x:c>
      <x:c r="O227" s="112" t="n">
        <x:f>IF(M227="OK",E227,0)</x:f>
        <x:v>0</x:v>
      </x:c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30"/>
      <x:c r="B228" s="30"/>
      <x:c r="C228" s="30"/>
      <x:c r="D228" s="30"/>
      <x:c r="E228" s="34"/>
      <x:c r="F228" s="34"/>
      <x:c r="G228" s="34"/>
      <x:c r="H228" s="34"/>
      <x:c r="I228" s="34"/>
      <x:c r="J228" s="35" t="str">
        <x:f>IF(M228&lt;&gt;"OK","",I228-F228)</x:f>
      </x:c>
      <x:c r="K228" s="33" t="str">
        <x:f>IF(AND(M228="OK",OR(NOT(ISNUMBER(Listas!$B$10)),Listas!$B$10&lt;(-4),Listas!$B$10&gt;0)),"REVISAR GAP",IF(M228="", "",IF(M228="REVISAR","REVISAR DADOS",IF(M228="IGNORADO","PESO ZERO",IF(J228&lt;=Listas!$B$10,"GAP CRÍTICO",IF(J228&lt;0,"ABAIXO DO ALVO",IF(J228=0,"NO ALVO","ACIMA DO ALVO")))))))</x:f>
      </x:c>
      <x:c r="L228" s="31"/>
      <x:c r="M228" s="1" t="str">
        <x:f>IF(COUNTA(A228:I228)=0,"",IF(OR(B228="",COUNTIF(Colaboradores!$A$5:$A$104,B228)&lt;&gt;1,AND(C228&lt;&gt;"Competência",C228&lt;&gt;"Meta"),NOT(ISNUMBER(E228)),E228&lt;0),"REVISAR",IF(E228=0,"IGNORADO",IF(OR(COUNT(F228,I228)&lt;&gt;2,MIN(F228,I228)&lt;1,MAX(F228,I228)&gt;5),"REVISAR","OK"))))</x:f>
      </x:c>
      <x:c r="N228" s="112" t="n">
        <x:f>IF(M228="OK",E228*I228,0)</x:f>
        <x:v>0</x:v>
      </x:c>
      <x:c r="O228" s="112" t="n">
        <x:f>IF(M228="OK",E228,0)</x:f>
        <x:v>0</x:v>
      </x:c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30"/>
      <x:c r="B229" s="30"/>
      <x:c r="C229" s="30"/>
      <x:c r="D229" s="30"/>
      <x:c r="E229" s="34"/>
      <x:c r="F229" s="34"/>
      <x:c r="G229" s="34"/>
      <x:c r="H229" s="34"/>
      <x:c r="I229" s="34"/>
      <x:c r="J229" s="35" t="str">
        <x:f>IF(M229&lt;&gt;"OK","",I229-F229)</x:f>
      </x:c>
      <x:c r="K229" s="33" t="str">
        <x:f>IF(AND(M229="OK",OR(NOT(ISNUMBER(Listas!$B$10)),Listas!$B$10&lt;(-4),Listas!$B$10&gt;0)),"REVISAR GAP",IF(M229="", "",IF(M229="REVISAR","REVISAR DADOS",IF(M229="IGNORADO","PESO ZERO",IF(J229&lt;=Listas!$B$10,"GAP CRÍTICO",IF(J229&lt;0,"ABAIXO DO ALVO",IF(J229=0,"NO ALVO","ACIMA DO ALVO")))))))</x:f>
      </x:c>
      <x:c r="L229" s="31"/>
      <x:c r="M229" s="1" t="str">
        <x:f>IF(COUNTA(A229:I229)=0,"",IF(OR(B229="",COUNTIF(Colaboradores!$A$5:$A$104,B229)&lt;&gt;1,AND(C229&lt;&gt;"Competência",C229&lt;&gt;"Meta"),NOT(ISNUMBER(E229)),E229&lt;0),"REVISAR",IF(E229=0,"IGNORADO",IF(OR(COUNT(F229,I229)&lt;&gt;2,MIN(F229,I229)&lt;1,MAX(F229,I229)&gt;5),"REVISAR","OK"))))</x:f>
      </x:c>
      <x:c r="N229" s="112" t="n">
        <x:f>IF(M229="OK",E229*I229,0)</x:f>
        <x:v>0</x:v>
      </x:c>
      <x:c r="O229" s="112" t="n">
        <x:f>IF(M229="OK",E229,0)</x:f>
        <x:v>0</x:v>
      </x:c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30"/>
      <x:c r="B230" s="30"/>
      <x:c r="C230" s="30"/>
      <x:c r="D230" s="30"/>
      <x:c r="E230" s="34"/>
      <x:c r="F230" s="34"/>
      <x:c r="G230" s="34"/>
      <x:c r="H230" s="34"/>
      <x:c r="I230" s="34"/>
      <x:c r="J230" s="35" t="str">
        <x:f>IF(M230&lt;&gt;"OK","",I230-F230)</x:f>
      </x:c>
      <x:c r="K230" s="33" t="str">
        <x:f>IF(AND(M230="OK",OR(NOT(ISNUMBER(Listas!$B$10)),Listas!$B$10&lt;(-4),Listas!$B$10&gt;0)),"REVISAR GAP",IF(M230="", "",IF(M230="REVISAR","REVISAR DADOS",IF(M230="IGNORADO","PESO ZERO",IF(J230&lt;=Listas!$B$10,"GAP CRÍTICO",IF(J230&lt;0,"ABAIXO DO ALVO",IF(J230=0,"NO ALVO","ACIMA DO ALVO")))))))</x:f>
      </x:c>
      <x:c r="L230" s="31"/>
      <x:c r="M230" s="1" t="str">
        <x:f>IF(COUNTA(A230:I230)=0,"",IF(OR(B230="",COUNTIF(Colaboradores!$A$5:$A$104,B230)&lt;&gt;1,AND(C230&lt;&gt;"Competência",C230&lt;&gt;"Meta"),NOT(ISNUMBER(E230)),E230&lt;0),"REVISAR",IF(E230=0,"IGNORADO",IF(OR(COUNT(F230,I230)&lt;&gt;2,MIN(F230,I230)&lt;1,MAX(F230,I230)&gt;5),"REVISAR","OK"))))</x:f>
      </x:c>
      <x:c r="N230" s="112" t="n">
        <x:f>IF(M230="OK",E230*I230,0)</x:f>
        <x:v>0</x:v>
      </x:c>
      <x:c r="O230" s="112" t="n">
        <x:f>IF(M230="OK",E230,0)</x:f>
        <x:v>0</x:v>
      </x:c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30"/>
      <x:c r="B231" s="30"/>
      <x:c r="C231" s="30"/>
      <x:c r="D231" s="30"/>
      <x:c r="E231" s="34"/>
      <x:c r="F231" s="34"/>
      <x:c r="G231" s="34"/>
      <x:c r="H231" s="34"/>
      <x:c r="I231" s="34"/>
      <x:c r="J231" s="35" t="str">
        <x:f>IF(M231&lt;&gt;"OK","",I231-F231)</x:f>
      </x:c>
      <x:c r="K231" s="33" t="str">
        <x:f>IF(AND(M231="OK",OR(NOT(ISNUMBER(Listas!$B$10)),Listas!$B$10&lt;(-4),Listas!$B$10&gt;0)),"REVISAR GAP",IF(M231="", "",IF(M231="REVISAR","REVISAR DADOS",IF(M231="IGNORADO","PESO ZERO",IF(J231&lt;=Listas!$B$10,"GAP CRÍTICO",IF(J231&lt;0,"ABAIXO DO ALVO",IF(J231=0,"NO ALVO","ACIMA DO ALVO")))))))</x:f>
      </x:c>
      <x:c r="L231" s="31"/>
      <x:c r="M231" s="1" t="str">
        <x:f>IF(COUNTA(A231:I231)=0,"",IF(OR(B231="",COUNTIF(Colaboradores!$A$5:$A$104,B231)&lt;&gt;1,AND(C231&lt;&gt;"Competência",C231&lt;&gt;"Meta"),NOT(ISNUMBER(E231)),E231&lt;0),"REVISAR",IF(E231=0,"IGNORADO",IF(OR(COUNT(F231,I231)&lt;&gt;2,MIN(F231,I231)&lt;1,MAX(F231,I231)&gt;5),"REVISAR","OK"))))</x:f>
      </x:c>
      <x:c r="N231" s="112" t="n">
        <x:f>IF(M231="OK",E231*I231,0)</x:f>
        <x:v>0</x:v>
      </x:c>
      <x:c r="O231" s="112" t="n">
        <x:f>IF(M231="OK",E231,0)</x:f>
        <x:v>0</x:v>
      </x:c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30"/>
      <x:c r="B232" s="30"/>
      <x:c r="C232" s="30"/>
      <x:c r="D232" s="30"/>
      <x:c r="E232" s="34"/>
      <x:c r="F232" s="34"/>
      <x:c r="G232" s="34"/>
      <x:c r="H232" s="34"/>
      <x:c r="I232" s="34"/>
      <x:c r="J232" s="35" t="str">
        <x:f>IF(M232&lt;&gt;"OK","",I232-F232)</x:f>
      </x:c>
      <x:c r="K232" s="33" t="str">
        <x:f>IF(AND(M232="OK",OR(NOT(ISNUMBER(Listas!$B$10)),Listas!$B$10&lt;(-4),Listas!$B$10&gt;0)),"REVISAR GAP",IF(M232="", "",IF(M232="REVISAR","REVISAR DADOS",IF(M232="IGNORADO","PESO ZERO",IF(J232&lt;=Listas!$B$10,"GAP CRÍTICO",IF(J232&lt;0,"ABAIXO DO ALVO",IF(J232=0,"NO ALVO","ACIMA DO ALVO")))))))</x:f>
      </x:c>
      <x:c r="L232" s="31"/>
      <x:c r="M232" s="1" t="str">
        <x:f>IF(COUNTA(A232:I232)=0,"",IF(OR(B232="",COUNTIF(Colaboradores!$A$5:$A$104,B232)&lt;&gt;1,AND(C232&lt;&gt;"Competência",C232&lt;&gt;"Meta"),NOT(ISNUMBER(E232)),E232&lt;0),"REVISAR",IF(E232=0,"IGNORADO",IF(OR(COUNT(F232,I232)&lt;&gt;2,MIN(F232,I232)&lt;1,MAX(F232,I232)&gt;5),"REVISAR","OK"))))</x:f>
      </x:c>
      <x:c r="N232" s="112" t="n">
        <x:f>IF(M232="OK",E232*I232,0)</x:f>
        <x:v>0</x:v>
      </x:c>
      <x:c r="O232" s="112" t="n">
        <x:f>IF(M232="OK",E232,0)</x:f>
        <x:v>0</x:v>
      </x:c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30"/>
      <x:c r="B233" s="30"/>
      <x:c r="C233" s="30"/>
      <x:c r="D233" s="30"/>
      <x:c r="E233" s="34"/>
      <x:c r="F233" s="34"/>
      <x:c r="G233" s="34"/>
      <x:c r="H233" s="34"/>
      <x:c r="I233" s="34"/>
      <x:c r="J233" s="35" t="str">
        <x:f>IF(M233&lt;&gt;"OK","",I233-F233)</x:f>
      </x:c>
      <x:c r="K233" s="33" t="str">
        <x:f>IF(AND(M233="OK",OR(NOT(ISNUMBER(Listas!$B$10)),Listas!$B$10&lt;(-4),Listas!$B$10&gt;0)),"REVISAR GAP",IF(M233="", "",IF(M233="REVISAR","REVISAR DADOS",IF(M233="IGNORADO","PESO ZERO",IF(J233&lt;=Listas!$B$10,"GAP CRÍTICO",IF(J233&lt;0,"ABAIXO DO ALVO",IF(J233=0,"NO ALVO","ACIMA DO ALVO")))))))</x:f>
      </x:c>
      <x:c r="L233" s="31"/>
      <x:c r="M233" s="1" t="str">
        <x:f>IF(COUNTA(A233:I233)=0,"",IF(OR(B233="",COUNTIF(Colaboradores!$A$5:$A$104,B233)&lt;&gt;1,AND(C233&lt;&gt;"Competência",C233&lt;&gt;"Meta"),NOT(ISNUMBER(E233)),E233&lt;0),"REVISAR",IF(E233=0,"IGNORADO",IF(OR(COUNT(F233,I233)&lt;&gt;2,MIN(F233,I233)&lt;1,MAX(F233,I233)&gt;5),"REVISAR","OK"))))</x:f>
      </x:c>
      <x:c r="N233" s="112" t="n">
        <x:f>IF(M233="OK",E233*I233,0)</x:f>
        <x:v>0</x:v>
      </x:c>
      <x:c r="O233" s="112" t="n">
        <x:f>IF(M233="OK",E233,0)</x:f>
        <x:v>0</x:v>
      </x:c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30"/>
      <x:c r="B234" s="30"/>
      <x:c r="C234" s="30"/>
      <x:c r="D234" s="30"/>
      <x:c r="E234" s="34"/>
      <x:c r="F234" s="34"/>
      <x:c r="G234" s="34"/>
      <x:c r="H234" s="34"/>
      <x:c r="I234" s="34"/>
      <x:c r="J234" s="35" t="str">
        <x:f>IF(M234&lt;&gt;"OK","",I234-F234)</x:f>
      </x:c>
      <x:c r="K234" s="33" t="str">
        <x:f>IF(AND(M234="OK",OR(NOT(ISNUMBER(Listas!$B$10)),Listas!$B$10&lt;(-4),Listas!$B$10&gt;0)),"REVISAR GAP",IF(M234="", "",IF(M234="REVISAR","REVISAR DADOS",IF(M234="IGNORADO","PESO ZERO",IF(J234&lt;=Listas!$B$10,"GAP CRÍTICO",IF(J234&lt;0,"ABAIXO DO ALVO",IF(J234=0,"NO ALVO","ACIMA DO ALVO")))))))</x:f>
      </x:c>
      <x:c r="L234" s="31"/>
      <x:c r="M234" s="1" t="str">
        <x:f>IF(COUNTA(A234:I234)=0,"",IF(OR(B234="",COUNTIF(Colaboradores!$A$5:$A$104,B234)&lt;&gt;1,AND(C234&lt;&gt;"Competência",C234&lt;&gt;"Meta"),NOT(ISNUMBER(E234)),E234&lt;0),"REVISAR",IF(E234=0,"IGNORADO",IF(OR(COUNT(F234,I234)&lt;&gt;2,MIN(F234,I234)&lt;1,MAX(F234,I234)&gt;5),"REVISAR","OK"))))</x:f>
      </x:c>
      <x:c r="N234" s="112" t="n">
        <x:f>IF(M234="OK",E234*I234,0)</x:f>
        <x:v>0</x:v>
      </x:c>
      <x:c r="O234" s="112" t="n">
        <x:f>IF(M234="OK",E234,0)</x:f>
        <x:v>0</x:v>
      </x:c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30"/>
      <x:c r="B235" s="30"/>
      <x:c r="C235" s="30"/>
      <x:c r="D235" s="30"/>
      <x:c r="E235" s="34"/>
      <x:c r="F235" s="34"/>
      <x:c r="G235" s="34"/>
      <x:c r="H235" s="34"/>
      <x:c r="I235" s="34"/>
      <x:c r="J235" s="35" t="str">
        <x:f>IF(M235&lt;&gt;"OK","",I235-F235)</x:f>
      </x:c>
      <x:c r="K235" s="33" t="str">
        <x:f>IF(AND(M235="OK",OR(NOT(ISNUMBER(Listas!$B$10)),Listas!$B$10&lt;(-4),Listas!$B$10&gt;0)),"REVISAR GAP",IF(M235="", "",IF(M235="REVISAR","REVISAR DADOS",IF(M235="IGNORADO","PESO ZERO",IF(J235&lt;=Listas!$B$10,"GAP CRÍTICO",IF(J235&lt;0,"ABAIXO DO ALVO",IF(J235=0,"NO ALVO","ACIMA DO ALVO")))))))</x:f>
      </x:c>
      <x:c r="L235" s="31"/>
      <x:c r="M235" s="1" t="str">
        <x:f>IF(COUNTA(A235:I235)=0,"",IF(OR(B235="",COUNTIF(Colaboradores!$A$5:$A$104,B235)&lt;&gt;1,AND(C235&lt;&gt;"Competência",C235&lt;&gt;"Meta"),NOT(ISNUMBER(E235)),E235&lt;0),"REVISAR",IF(E235=0,"IGNORADO",IF(OR(COUNT(F235,I235)&lt;&gt;2,MIN(F235,I235)&lt;1,MAX(F235,I235)&gt;5),"REVISAR","OK"))))</x:f>
      </x:c>
      <x:c r="N235" s="112" t="n">
        <x:f>IF(M235="OK",E235*I235,0)</x:f>
        <x:v>0</x:v>
      </x:c>
      <x:c r="O235" s="112" t="n">
        <x:f>IF(M235="OK",E235,0)</x:f>
        <x:v>0</x:v>
      </x:c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30"/>
      <x:c r="B236" s="30"/>
      <x:c r="C236" s="30"/>
      <x:c r="D236" s="30"/>
      <x:c r="E236" s="34"/>
      <x:c r="F236" s="34"/>
      <x:c r="G236" s="34"/>
      <x:c r="H236" s="34"/>
      <x:c r="I236" s="34"/>
      <x:c r="J236" s="35" t="str">
        <x:f>IF(M236&lt;&gt;"OK","",I236-F236)</x:f>
      </x:c>
      <x:c r="K236" s="33" t="str">
        <x:f>IF(AND(M236="OK",OR(NOT(ISNUMBER(Listas!$B$10)),Listas!$B$10&lt;(-4),Listas!$B$10&gt;0)),"REVISAR GAP",IF(M236="", "",IF(M236="REVISAR","REVISAR DADOS",IF(M236="IGNORADO","PESO ZERO",IF(J236&lt;=Listas!$B$10,"GAP CRÍTICO",IF(J236&lt;0,"ABAIXO DO ALVO",IF(J236=0,"NO ALVO","ACIMA DO ALVO")))))))</x:f>
      </x:c>
      <x:c r="L236" s="31"/>
      <x:c r="M236" s="1" t="str">
        <x:f>IF(COUNTA(A236:I236)=0,"",IF(OR(B236="",COUNTIF(Colaboradores!$A$5:$A$104,B236)&lt;&gt;1,AND(C236&lt;&gt;"Competência",C236&lt;&gt;"Meta"),NOT(ISNUMBER(E236)),E236&lt;0),"REVISAR",IF(E236=0,"IGNORADO",IF(OR(COUNT(F236,I236)&lt;&gt;2,MIN(F236,I236)&lt;1,MAX(F236,I236)&gt;5),"REVISAR","OK"))))</x:f>
      </x:c>
      <x:c r="N236" s="112" t="n">
        <x:f>IF(M236="OK",E236*I236,0)</x:f>
        <x:v>0</x:v>
      </x:c>
      <x:c r="O236" s="112" t="n">
        <x:f>IF(M236="OK",E236,0)</x:f>
        <x:v>0</x:v>
      </x:c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30"/>
      <x:c r="B237" s="30"/>
      <x:c r="C237" s="30"/>
      <x:c r="D237" s="30"/>
      <x:c r="E237" s="34"/>
      <x:c r="F237" s="34"/>
      <x:c r="G237" s="34"/>
      <x:c r="H237" s="34"/>
      <x:c r="I237" s="34"/>
      <x:c r="J237" s="35" t="str">
        <x:f>IF(M237&lt;&gt;"OK","",I237-F237)</x:f>
      </x:c>
      <x:c r="K237" s="33" t="str">
        <x:f>IF(AND(M237="OK",OR(NOT(ISNUMBER(Listas!$B$10)),Listas!$B$10&lt;(-4),Listas!$B$10&gt;0)),"REVISAR GAP",IF(M237="", "",IF(M237="REVISAR","REVISAR DADOS",IF(M237="IGNORADO","PESO ZERO",IF(J237&lt;=Listas!$B$10,"GAP CRÍTICO",IF(J237&lt;0,"ABAIXO DO ALVO",IF(J237=0,"NO ALVO","ACIMA DO ALVO")))))))</x:f>
      </x:c>
      <x:c r="L237" s="31"/>
      <x:c r="M237" s="1" t="str">
        <x:f>IF(COUNTA(A237:I237)=0,"",IF(OR(B237="",COUNTIF(Colaboradores!$A$5:$A$104,B237)&lt;&gt;1,AND(C237&lt;&gt;"Competência",C237&lt;&gt;"Meta"),NOT(ISNUMBER(E237)),E237&lt;0),"REVISAR",IF(E237=0,"IGNORADO",IF(OR(COUNT(F237,I237)&lt;&gt;2,MIN(F237,I237)&lt;1,MAX(F237,I237)&gt;5),"REVISAR","OK"))))</x:f>
      </x:c>
      <x:c r="N237" s="112" t="n">
        <x:f>IF(M237="OK",E237*I237,0)</x:f>
        <x:v>0</x:v>
      </x:c>
      <x:c r="O237" s="112" t="n">
        <x:f>IF(M237="OK",E237,0)</x:f>
        <x:v>0</x:v>
      </x:c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30"/>
      <x:c r="B238" s="30"/>
      <x:c r="C238" s="30"/>
      <x:c r="D238" s="30"/>
      <x:c r="E238" s="34"/>
      <x:c r="F238" s="34"/>
      <x:c r="G238" s="34"/>
      <x:c r="H238" s="34"/>
      <x:c r="I238" s="34"/>
      <x:c r="J238" s="35" t="str">
        <x:f>IF(M238&lt;&gt;"OK","",I238-F238)</x:f>
      </x:c>
      <x:c r="K238" s="33" t="str">
        <x:f>IF(AND(M238="OK",OR(NOT(ISNUMBER(Listas!$B$10)),Listas!$B$10&lt;(-4),Listas!$B$10&gt;0)),"REVISAR GAP",IF(M238="", "",IF(M238="REVISAR","REVISAR DADOS",IF(M238="IGNORADO","PESO ZERO",IF(J238&lt;=Listas!$B$10,"GAP CRÍTICO",IF(J238&lt;0,"ABAIXO DO ALVO",IF(J238=0,"NO ALVO","ACIMA DO ALVO")))))))</x:f>
      </x:c>
      <x:c r="L238" s="31"/>
      <x:c r="M238" s="1" t="str">
        <x:f>IF(COUNTA(A238:I238)=0,"",IF(OR(B238="",COUNTIF(Colaboradores!$A$5:$A$104,B238)&lt;&gt;1,AND(C238&lt;&gt;"Competência",C238&lt;&gt;"Meta"),NOT(ISNUMBER(E238)),E238&lt;0),"REVISAR",IF(E238=0,"IGNORADO",IF(OR(COUNT(F238,I238)&lt;&gt;2,MIN(F238,I238)&lt;1,MAX(F238,I238)&gt;5),"REVISAR","OK"))))</x:f>
      </x:c>
      <x:c r="N238" s="112" t="n">
        <x:f>IF(M238="OK",E238*I238,0)</x:f>
        <x:v>0</x:v>
      </x:c>
      <x:c r="O238" s="112" t="n">
        <x:f>IF(M238="OK",E238,0)</x:f>
        <x:v>0</x:v>
      </x:c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30"/>
      <x:c r="B239" s="30"/>
      <x:c r="C239" s="30"/>
      <x:c r="D239" s="30"/>
      <x:c r="E239" s="34"/>
      <x:c r="F239" s="34"/>
      <x:c r="G239" s="34"/>
      <x:c r="H239" s="34"/>
      <x:c r="I239" s="34"/>
      <x:c r="J239" s="35" t="str">
        <x:f>IF(M239&lt;&gt;"OK","",I239-F239)</x:f>
      </x:c>
      <x:c r="K239" s="33" t="str">
        <x:f>IF(AND(M239="OK",OR(NOT(ISNUMBER(Listas!$B$10)),Listas!$B$10&lt;(-4),Listas!$B$10&gt;0)),"REVISAR GAP",IF(M239="", "",IF(M239="REVISAR","REVISAR DADOS",IF(M239="IGNORADO","PESO ZERO",IF(J239&lt;=Listas!$B$10,"GAP CRÍTICO",IF(J239&lt;0,"ABAIXO DO ALVO",IF(J239=0,"NO ALVO","ACIMA DO ALVO")))))))</x:f>
      </x:c>
      <x:c r="L239" s="31"/>
      <x:c r="M239" s="1" t="str">
        <x:f>IF(COUNTA(A239:I239)=0,"",IF(OR(B239="",COUNTIF(Colaboradores!$A$5:$A$104,B239)&lt;&gt;1,AND(C239&lt;&gt;"Competência",C239&lt;&gt;"Meta"),NOT(ISNUMBER(E239)),E239&lt;0),"REVISAR",IF(E239=0,"IGNORADO",IF(OR(COUNT(F239,I239)&lt;&gt;2,MIN(F239,I239)&lt;1,MAX(F239,I239)&gt;5),"REVISAR","OK"))))</x:f>
      </x:c>
      <x:c r="N239" s="112" t="n">
        <x:f>IF(M239="OK",E239*I239,0)</x:f>
        <x:v>0</x:v>
      </x:c>
      <x:c r="O239" s="112" t="n">
        <x:f>IF(M239="OK",E239,0)</x:f>
        <x:v>0</x:v>
      </x:c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30"/>
      <x:c r="B240" s="30"/>
      <x:c r="C240" s="30"/>
      <x:c r="D240" s="30"/>
      <x:c r="E240" s="34"/>
      <x:c r="F240" s="34"/>
      <x:c r="G240" s="34"/>
      <x:c r="H240" s="34"/>
      <x:c r="I240" s="34"/>
      <x:c r="J240" s="35" t="str">
        <x:f>IF(M240&lt;&gt;"OK","",I240-F240)</x:f>
      </x:c>
      <x:c r="K240" s="33" t="str">
        <x:f>IF(AND(M240="OK",OR(NOT(ISNUMBER(Listas!$B$10)),Listas!$B$10&lt;(-4),Listas!$B$10&gt;0)),"REVISAR GAP",IF(M240="", "",IF(M240="REVISAR","REVISAR DADOS",IF(M240="IGNORADO","PESO ZERO",IF(J240&lt;=Listas!$B$10,"GAP CRÍTICO",IF(J240&lt;0,"ABAIXO DO ALVO",IF(J240=0,"NO ALVO","ACIMA DO ALVO")))))))</x:f>
      </x:c>
      <x:c r="L240" s="31"/>
      <x:c r="M240" s="1" t="str">
        <x:f>IF(COUNTA(A240:I240)=0,"",IF(OR(B240="",COUNTIF(Colaboradores!$A$5:$A$104,B240)&lt;&gt;1,AND(C240&lt;&gt;"Competência",C240&lt;&gt;"Meta"),NOT(ISNUMBER(E240)),E240&lt;0),"REVISAR",IF(E240=0,"IGNORADO",IF(OR(COUNT(F240,I240)&lt;&gt;2,MIN(F240,I240)&lt;1,MAX(F240,I240)&gt;5),"REVISAR","OK"))))</x:f>
      </x:c>
      <x:c r="N240" s="112" t="n">
        <x:f>IF(M240="OK",E240*I240,0)</x:f>
        <x:v>0</x:v>
      </x:c>
      <x:c r="O240" s="112" t="n">
        <x:f>IF(M240="OK",E240,0)</x:f>
        <x:v>0</x:v>
      </x:c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30"/>
      <x:c r="B241" s="30"/>
      <x:c r="C241" s="30"/>
      <x:c r="D241" s="30"/>
      <x:c r="E241" s="34"/>
      <x:c r="F241" s="34"/>
      <x:c r="G241" s="34"/>
      <x:c r="H241" s="34"/>
      <x:c r="I241" s="34"/>
      <x:c r="J241" s="35" t="str">
        <x:f>IF(M241&lt;&gt;"OK","",I241-F241)</x:f>
      </x:c>
      <x:c r="K241" s="33" t="str">
        <x:f>IF(AND(M241="OK",OR(NOT(ISNUMBER(Listas!$B$10)),Listas!$B$10&lt;(-4),Listas!$B$10&gt;0)),"REVISAR GAP",IF(M241="", "",IF(M241="REVISAR","REVISAR DADOS",IF(M241="IGNORADO","PESO ZERO",IF(J241&lt;=Listas!$B$10,"GAP CRÍTICO",IF(J241&lt;0,"ABAIXO DO ALVO",IF(J241=0,"NO ALVO","ACIMA DO ALVO")))))))</x:f>
      </x:c>
      <x:c r="L241" s="31"/>
      <x:c r="M241" s="1" t="str">
        <x:f>IF(COUNTA(A241:I241)=0,"",IF(OR(B241="",COUNTIF(Colaboradores!$A$5:$A$104,B241)&lt;&gt;1,AND(C241&lt;&gt;"Competência",C241&lt;&gt;"Meta"),NOT(ISNUMBER(E241)),E241&lt;0),"REVISAR",IF(E241=0,"IGNORADO",IF(OR(COUNT(F241,I241)&lt;&gt;2,MIN(F241,I241)&lt;1,MAX(F241,I241)&gt;5),"REVISAR","OK"))))</x:f>
      </x:c>
      <x:c r="N241" s="112" t="n">
        <x:f>IF(M241="OK",E241*I241,0)</x:f>
        <x:v>0</x:v>
      </x:c>
      <x:c r="O241" s="112" t="n">
        <x:f>IF(M241="OK",E241,0)</x:f>
        <x:v>0</x:v>
      </x:c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30"/>
      <x:c r="B242" s="30"/>
      <x:c r="C242" s="30"/>
      <x:c r="D242" s="30"/>
      <x:c r="E242" s="34"/>
      <x:c r="F242" s="34"/>
      <x:c r="G242" s="34"/>
      <x:c r="H242" s="34"/>
      <x:c r="I242" s="34"/>
      <x:c r="J242" s="35" t="str">
        <x:f>IF(M242&lt;&gt;"OK","",I242-F242)</x:f>
      </x:c>
      <x:c r="K242" s="33" t="str">
        <x:f>IF(AND(M242="OK",OR(NOT(ISNUMBER(Listas!$B$10)),Listas!$B$10&lt;(-4),Listas!$B$10&gt;0)),"REVISAR GAP",IF(M242="", "",IF(M242="REVISAR","REVISAR DADOS",IF(M242="IGNORADO","PESO ZERO",IF(J242&lt;=Listas!$B$10,"GAP CRÍTICO",IF(J242&lt;0,"ABAIXO DO ALVO",IF(J242=0,"NO ALVO","ACIMA DO ALVO")))))))</x:f>
      </x:c>
      <x:c r="L242" s="31"/>
      <x:c r="M242" s="1" t="str">
        <x:f>IF(COUNTA(A242:I242)=0,"",IF(OR(B242="",COUNTIF(Colaboradores!$A$5:$A$104,B242)&lt;&gt;1,AND(C242&lt;&gt;"Competência",C242&lt;&gt;"Meta"),NOT(ISNUMBER(E242)),E242&lt;0),"REVISAR",IF(E242=0,"IGNORADO",IF(OR(COUNT(F242,I242)&lt;&gt;2,MIN(F242,I242)&lt;1,MAX(F242,I242)&gt;5),"REVISAR","OK"))))</x:f>
      </x:c>
      <x:c r="N242" s="112" t="n">
        <x:f>IF(M242="OK",E242*I242,0)</x:f>
        <x:v>0</x:v>
      </x:c>
      <x:c r="O242" s="112" t="n">
        <x:f>IF(M242="OK",E242,0)</x:f>
        <x:v>0</x:v>
      </x:c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30"/>
      <x:c r="B243" s="30"/>
      <x:c r="C243" s="30"/>
      <x:c r="D243" s="30"/>
      <x:c r="E243" s="34"/>
      <x:c r="F243" s="34"/>
      <x:c r="G243" s="34"/>
      <x:c r="H243" s="34"/>
      <x:c r="I243" s="34"/>
      <x:c r="J243" s="35" t="str">
        <x:f>IF(M243&lt;&gt;"OK","",I243-F243)</x:f>
      </x:c>
      <x:c r="K243" s="33" t="str">
        <x:f>IF(AND(M243="OK",OR(NOT(ISNUMBER(Listas!$B$10)),Listas!$B$10&lt;(-4),Listas!$B$10&gt;0)),"REVISAR GAP",IF(M243="", "",IF(M243="REVISAR","REVISAR DADOS",IF(M243="IGNORADO","PESO ZERO",IF(J243&lt;=Listas!$B$10,"GAP CRÍTICO",IF(J243&lt;0,"ABAIXO DO ALVO",IF(J243=0,"NO ALVO","ACIMA DO ALVO")))))))</x:f>
      </x:c>
      <x:c r="L243" s="31"/>
      <x:c r="M243" s="1" t="str">
        <x:f>IF(COUNTA(A243:I243)=0,"",IF(OR(B243="",COUNTIF(Colaboradores!$A$5:$A$104,B243)&lt;&gt;1,AND(C243&lt;&gt;"Competência",C243&lt;&gt;"Meta"),NOT(ISNUMBER(E243)),E243&lt;0),"REVISAR",IF(E243=0,"IGNORADO",IF(OR(COUNT(F243,I243)&lt;&gt;2,MIN(F243,I243)&lt;1,MAX(F243,I243)&gt;5),"REVISAR","OK"))))</x:f>
      </x:c>
      <x:c r="N243" s="112" t="n">
        <x:f>IF(M243="OK",E243*I243,0)</x:f>
        <x:v>0</x:v>
      </x:c>
      <x:c r="O243" s="112" t="n">
        <x:f>IF(M243="OK",E243,0)</x:f>
        <x:v>0</x:v>
      </x:c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30"/>
      <x:c r="B244" s="30"/>
      <x:c r="C244" s="30"/>
      <x:c r="D244" s="30"/>
      <x:c r="E244" s="34"/>
      <x:c r="F244" s="34"/>
      <x:c r="G244" s="34"/>
      <x:c r="H244" s="34"/>
      <x:c r="I244" s="34"/>
      <x:c r="J244" s="35" t="str">
        <x:f>IF(M244&lt;&gt;"OK","",I244-F244)</x:f>
      </x:c>
      <x:c r="K244" s="33" t="str">
        <x:f>IF(AND(M244="OK",OR(NOT(ISNUMBER(Listas!$B$10)),Listas!$B$10&lt;(-4),Listas!$B$10&gt;0)),"REVISAR GAP",IF(M244="", "",IF(M244="REVISAR","REVISAR DADOS",IF(M244="IGNORADO","PESO ZERO",IF(J244&lt;=Listas!$B$10,"GAP CRÍTICO",IF(J244&lt;0,"ABAIXO DO ALVO",IF(J244=0,"NO ALVO","ACIMA DO ALVO")))))))</x:f>
      </x:c>
      <x:c r="L244" s="31"/>
      <x:c r="M244" s="1" t="str">
        <x:f>IF(COUNTA(A244:I244)=0,"",IF(OR(B244="",COUNTIF(Colaboradores!$A$5:$A$104,B244)&lt;&gt;1,AND(C244&lt;&gt;"Competência",C244&lt;&gt;"Meta"),NOT(ISNUMBER(E244)),E244&lt;0),"REVISAR",IF(E244=0,"IGNORADO",IF(OR(COUNT(F244,I244)&lt;&gt;2,MIN(F244,I244)&lt;1,MAX(F244,I244)&gt;5),"REVISAR","OK"))))</x:f>
      </x:c>
      <x:c r="N244" s="112" t="n">
        <x:f>IF(M244="OK",E244*I244,0)</x:f>
        <x:v>0</x:v>
      </x:c>
      <x:c r="O244" s="112" t="n">
        <x:f>IF(M244="OK",E244,0)</x:f>
        <x:v>0</x:v>
      </x:c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30"/>
      <x:c r="B245" s="30"/>
      <x:c r="C245" s="30"/>
      <x:c r="D245" s="30"/>
      <x:c r="E245" s="34"/>
      <x:c r="F245" s="34"/>
      <x:c r="G245" s="34"/>
      <x:c r="H245" s="34"/>
      <x:c r="I245" s="34"/>
      <x:c r="J245" s="35" t="str">
        <x:f>IF(M245&lt;&gt;"OK","",I245-F245)</x:f>
      </x:c>
      <x:c r="K245" s="33" t="str">
        <x:f>IF(AND(M245="OK",OR(NOT(ISNUMBER(Listas!$B$10)),Listas!$B$10&lt;(-4),Listas!$B$10&gt;0)),"REVISAR GAP",IF(M245="", "",IF(M245="REVISAR","REVISAR DADOS",IF(M245="IGNORADO","PESO ZERO",IF(J245&lt;=Listas!$B$10,"GAP CRÍTICO",IF(J245&lt;0,"ABAIXO DO ALVO",IF(J245=0,"NO ALVO","ACIMA DO ALVO")))))))</x:f>
      </x:c>
      <x:c r="L245" s="31"/>
      <x:c r="M245" s="1" t="str">
        <x:f>IF(COUNTA(A245:I245)=0,"",IF(OR(B245="",COUNTIF(Colaboradores!$A$5:$A$104,B245)&lt;&gt;1,AND(C245&lt;&gt;"Competência",C245&lt;&gt;"Meta"),NOT(ISNUMBER(E245)),E245&lt;0),"REVISAR",IF(E245=0,"IGNORADO",IF(OR(COUNT(F245,I245)&lt;&gt;2,MIN(F245,I245)&lt;1,MAX(F245,I245)&gt;5),"REVISAR","OK"))))</x:f>
      </x:c>
      <x:c r="N245" s="112" t="n">
        <x:f>IF(M245="OK",E245*I245,0)</x:f>
        <x:v>0</x:v>
      </x:c>
      <x:c r="O245" s="112" t="n">
        <x:f>IF(M245="OK",E245,0)</x:f>
        <x:v>0</x:v>
      </x:c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30"/>
      <x:c r="B246" s="30"/>
      <x:c r="C246" s="30"/>
      <x:c r="D246" s="30"/>
      <x:c r="E246" s="34"/>
      <x:c r="F246" s="34"/>
      <x:c r="G246" s="34"/>
      <x:c r="H246" s="34"/>
      <x:c r="I246" s="34"/>
      <x:c r="J246" s="35" t="str">
        <x:f>IF(M246&lt;&gt;"OK","",I246-F246)</x:f>
      </x:c>
      <x:c r="K246" s="33" t="str">
        <x:f>IF(AND(M246="OK",OR(NOT(ISNUMBER(Listas!$B$10)),Listas!$B$10&lt;(-4),Listas!$B$10&gt;0)),"REVISAR GAP",IF(M246="", "",IF(M246="REVISAR","REVISAR DADOS",IF(M246="IGNORADO","PESO ZERO",IF(J246&lt;=Listas!$B$10,"GAP CRÍTICO",IF(J246&lt;0,"ABAIXO DO ALVO",IF(J246=0,"NO ALVO","ACIMA DO ALVO")))))))</x:f>
      </x:c>
      <x:c r="L246" s="31"/>
      <x:c r="M246" s="1" t="str">
        <x:f>IF(COUNTA(A246:I246)=0,"",IF(OR(B246="",COUNTIF(Colaboradores!$A$5:$A$104,B246)&lt;&gt;1,AND(C246&lt;&gt;"Competência",C246&lt;&gt;"Meta"),NOT(ISNUMBER(E246)),E246&lt;0),"REVISAR",IF(E246=0,"IGNORADO",IF(OR(COUNT(F246,I246)&lt;&gt;2,MIN(F246,I246)&lt;1,MAX(F246,I246)&gt;5),"REVISAR","OK"))))</x:f>
      </x:c>
      <x:c r="N246" s="112" t="n">
        <x:f>IF(M246="OK",E246*I246,0)</x:f>
        <x:v>0</x:v>
      </x:c>
      <x:c r="O246" s="112" t="n">
        <x:f>IF(M246="OK",E246,0)</x:f>
        <x:v>0</x:v>
      </x:c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30"/>
      <x:c r="B247" s="30"/>
      <x:c r="C247" s="30"/>
      <x:c r="D247" s="30"/>
      <x:c r="E247" s="34"/>
      <x:c r="F247" s="34"/>
      <x:c r="G247" s="34"/>
      <x:c r="H247" s="34"/>
      <x:c r="I247" s="34"/>
      <x:c r="J247" s="35" t="str">
        <x:f>IF(M247&lt;&gt;"OK","",I247-F247)</x:f>
      </x:c>
      <x:c r="K247" s="33" t="str">
        <x:f>IF(AND(M247="OK",OR(NOT(ISNUMBER(Listas!$B$10)),Listas!$B$10&lt;(-4),Listas!$B$10&gt;0)),"REVISAR GAP",IF(M247="", "",IF(M247="REVISAR","REVISAR DADOS",IF(M247="IGNORADO","PESO ZERO",IF(J247&lt;=Listas!$B$10,"GAP CRÍTICO",IF(J247&lt;0,"ABAIXO DO ALVO",IF(J247=0,"NO ALVO","ACIMA DO ALVO")))))))</x:f>
      </x:c>
      <x:c r="L247" s="31"/>
      <x:c r="M247" s="1" t="str">
        <x:f>IF(COUNTA(A247:I247)=0,"",IF(OR(B247="",COUNTIF(Colaboradores!$A$5:$A$104,B247)&lt;&gt;1,AND(C247&lt;&gt;"Competência",C247&lt;&gt;"Meta"),NOT(ISNUMBER(E247)),E247&lt;0),"REVISAR",IF(E247=0,"IGNORADO",IF(OR(COUNT(F247,I247)&lt;&gt;2,MIN(F247,I247)&lt;1,MAX(F247,I247)&gt;5),"REVISAR","OK"))))</x:f>
      </x:c>
      <x:c r="N247" s="112" t="n">
        <x:f>IF(M247="OK",E247*I247,0)</x:f>
        <x:v>0</x:v>
      </x:c>
      <x:c r="O247" s="112" t="n">
        <x:f>IF(M247="OK",E247,0)</x:f>
        <x:v>0</x:v>
      </x:c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30"/>
      <x:c r="B248" s="30"/>
      <x:c r="C248" s="30"/>
      <x:c r="D248" s="30"/>
      <x:c r="E248" s="34"/>
      <x:c r="F248" s="34"/>
      <x:c r="G248" s="34"/>
      <x:c r="H248" s="34"/>
      <x:c r="I248" s="34"/>
      <x:c r="J248" s="35" t="str">
        <x:f>IF(M248&lt;&gt;"OK","",I248-F248)</x:f>
      </x:c>
      <x:c r="K248" s="33" t="str">
        <x:f>IF(AND(M248="OK",OR(NOT(ISNUMBER(Listas!$B$10)),Listas!$B$10&lt;(-4),Listas!$B$10&gt;0)),"REVISAR GAP",IF(M248="", "",IF(M248="REVISAR","REVISAR DADOS",IF(M248="IGNORADO","PESO ZERO",IF(J248&lt;=Listas!$B$10,"GAP CRÍTICO",IF(J248&lt;0,"ABAIXO DO ALVO",IF(J248=0,"NO ALVO","ACIMA DO ALVO")))))))</x:f>
      </x:c>
      <x:c r="L248" s="31"/>
      <x:c r="M248" s="1" t="str">
        <x:f>IF(COUNTA(A248:I248)=0,"",IF(OR(B248="",COUNTIF(Colaboradores!$A$5:$A$104,B248)&lt;&gt;1,AND(C248&lt;&gt;"Competência",C248&lt;&gt;"Meta"),NOT(ISNUMBER(E248)),E248&lt;0),"REVISAR",IF(E248=0,"IGNORADO",IF(OR(COUNT(F248,I248)&lt;&gt;2,MIN(F248,I248)&lt;1,MAX(F248,I248)&gt;5),"REVISAR","OK"))))</x:f>
      </x:c>
      <x:c r="N248" s="112" t="n">
        <x:f>IF(M248="OK",E248*I248,0)</x:f>
        <x:v>0</x:v>
      </x:c>
      <x:c r="O248" s="112" t="n">
        <x:f>IF(M248="OK",E248,0)</x:f>
        <x:v>0</x:v>
      </x:c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30"/>
      <x:c r="B249" s="30"/>
      <x:c r="C249" s="30"/>
      <x:c r="D249" s="30"/>
      <x:c r="E249" s="34"/>
      <x:c r="F249" s="34"/>
      <x:c r="G249" s="34"/>
      <x:c r="H249" s="34"/>
      <x:c r="I249" s="34"/>
      <x:c r="J249" s="35" t="str">
        <x:f>IF(M249&lt;&gt;"OK","",I249-F249)</x:f>
      </x:c>
      <x:c r="K249" s="33" t="str">
        <x:f>IF(AND(M249="OK",OR(NOT(ISNUMBER(Listas!$B$10)),Listas!$B$10&lt;(-4),Listas!$B$10&gt;0)),"REVISAR GAP",IF(M249="", "",IF(M249="REVISAR","REVISAR DADOS",IF(M249="IGNORADO","PESO ZERO",IF(J249&lt;=Listas!$B$10,"GAP CRÍTICO",IF(J249&lt;0,"ABAIXO DO ALVO",IF(J249=0,"NO ALVO","ACIMA DO ALVO")))))))</x:f>
      </x:c>
      <x:c r="L249" s="31"/>
      <x:c r="M249" s="1" t="str">
        <x:f>IF(COUNTA(A249:I249)=0,"",IF(OR(B249="",COUNTIF(Colaboradores!$A$5:$A$104,B249)&lt;&gt;1,AND(C249&lt;&gt;"Competência",C249&lt;&gt;"Meta"),NOT(ISNUMBER(E249)),E249&lt;0),"REVISAR",IF(E249=0,"IGNORADO",IF(OR(COUNT(F249,I249)&lt;&gt;2,MIN(F249,I249)&lt;1,MAX(F249,I249)&gt;5),"REVISAR","OK"))))</x:f>
      </x:c>
      <x:c r="N249" s="112" t="n">
        <x:f>IF(M249="OK",E249*I249,0)</x:f>
        <x:v>0</x:v>
      </x:c>
      <x:c r="O249" s="112" t="n">
        <x:f>IF(M249="OK",E249,0)</x:f>
        <x:v>0</x:v>
      </x:c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30"/>
      <x:c r="B250" s="30"/>
      <x:c r="C250" s="30"/>
      <x:c r="D250" s="30"/>
      <x:c r="E250" s="34"/>
      <x:c r="F250" s="34"/>
      <x:c r="G250" s="34"/>
      <x:c r="H250" s="34"/>
      <x:c r="I250" s="34"/>
      <x:c r="J250" s="35" t="str">
        <x:f>IF(M250&lt;&gt;"OK","",I250-F250)</x:f>
      </x:c>
      <x:c r="K250" s="33" t="str">
        <x:f>IF(AND(M250="OK",OR(NOT(ISNUMBER(Listas!$B$10)),Listas!$B$10&lt;(-4),Listas!$B$10&gt;0)),"REVISAR GAP",IF(M250="", "",IF(M250="REVISAR","REVISAR DADOS",IF(M250="IGNORADO","PESO ZERO",IF(J250&lt;=Listas!$B$10,"GAP CRÍTICO",IF(J250&lt;0,"ABAIXO DO ALVO",IF(J250=0,"NO ALVO","ACIMA DO ALVO")))))))</x:f>
      </x:c>
      <x:c r="L250" s="31"/>
      <x:c r="M250" s="1" t="str">
        <x:f>IF(COUNTA(A250:I250)=0,"",IF(OR(B250="",COUNTIF(Colaboradores!$A$5:$A$104,B250)&lt;&gt;1,AND(C250&lt;&gt;"Competência",C250&lt;&gt;"Meta"),NOT(ISNUMBER(E250)),E250&lt;0),"REVISAR",IF(E250=0,"IGNORADO",IF(OR(COUNT(F250,I250)&lt;&gt;2,MIN(F250,I250)&lt;1,MAX(F250,I250)&gt;5),"REVISAR","OK"))))</x:f>
      </x:c>
      <x:c r="N250" s="112" t="n">
        <x:f>IF(M250="OK",E250*I250,0)</x:f>
        <x:v>0</x:v>
      </x:c>
      <x:c r="O250" s="112" t="n">
        <x:f>IF(M250="OK",E250,0)</x:f>
        <x:v>0</x:v>
      </x:c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30"/>
      <x:c r="B251" s="30"/>
      <x:c r="C251" s="30"/>
      <x:c r="D251" s="30"/>
      <x:c r="E251" s="34"/>
      <x:c r="F251" s="34"/>
      <x:c r="G251" s="34"/>
      <x:c r="H251" s="34"/>
      <x:c r="I251" s="34"/>
      <x:c r="J251" s="35" t="str">
        <x:f>IF(M251&lt;&gt;"OK","",I251-F251)</x:f>
      </x:c>
      <x:c r="K251" s="33" t="str">
        <x:f>IF(AND(M251="OK",OR(NOT(ISNUMBER(Listas!$B$10)),Listas!$B$10&lt;(-4),Listas!$B$10&gt;0)),"REVISAR GAP",IF(M251="", "",IF(M251="REVISAR","REVISAR DADOS",IF(M251="IGNORADO","PESO ZERO",IF(J251&lt;=Listas!$B$10,"GAP CRÍTICO",IF(J251&lt;0,"ABAIXO DO ALVO",IF(J251=0,"NO ALVO","ACIMA DO ALVO")))))))</x:f>
      </x:c>
      <x:c r="L251" s="31"/>
      <x:c r="M251" s="1" t="str">
        <x:f>IF(COUNTA(A251:I251)=0,"",IF(OR(B251="",COUNTIF(Colaboradores!$A$5:$A$104,B251)&lt;&gt;1,AND(C251&lt;&gt;"Competência",C251&lt;&gt;"Meta"),NOT(ISNUMBER(E251)),E251&lt;0),"REVISAR",IF(E251=0,"IGNORADO",IF(OR(COUNT(F251,I251)&lt;&gt;2,MIN(F251,I251)&lt;1,MAX(F251,I251)&gt;5),"REVISAR","OK"))))</x:f>
      </x:c>
      <x:c r="N251" s="112" t="n">
        <x:f>IF(M251="OK",E251*I251,0)</x:f>
        <x:v>0</x:v>
      </x:c>
      <x:c r="O251" s="112" t="n">
        <x:f>IF(M251="OK",E251,0)</x:f>
        <x:v>0</x:v>
      </x:c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30"/>
      <x:c r="B252" s="30"/>
      <x:c r="C252" s="30"/>
      <x:c r="D252" s="30"/>
      <x:c r="E252" s="34"/>
      <x:c r="F252" s="34"/>
      <x:c r="G252" s="34"/>
      <x:c r="H252" s="34"/>
      <x:c r="I252" s="34"/>
      <x:c r="J252" s="35" t="str">
        <x:f>IF(M252&lt;&gt;"OK","",I252-F252)</x:f>
      </x:c>
      <x:c r="K252" s="33" t="str">
        <x:f>IF(AND(M252="OK",OR(NOT(ISNUMBER(Listas!$B$10)),Listas!$B$10&lt;(-4),Listas!$B$10&gt;0)),"REVISAR GAP",IF(M252="", "",IF(M252="REVISAR","REVISAR DADOS",IF(M252="IGNORADO","PESO ZERO",IF(J252&lt;=Listas!$B$10,"GAP CRÍTICO",IF(J252&lt;0,"ABAIXO DO ALVO",IF(J252=0,"NO ALVO","ACIMA DO ALVO")))))))</x:f>
      </x:c>
      <x:c r="L252" s="31"/>
      <x:c r="M252" s="1" t="str">
        <x:f>IF(COUNTA(A252:I252)=0,"",IF(OR(B252="",COUNTIF(Colaboradores!$A$5:$A$104,B252)&lt;&gt;1,AND(C252&lt;&gt;"Competência",C252&lt;&gt;"Meta"),NOT(ISNUMBER(E252)),E252&lt;0),"REVISAR",IF(E252=0,"IGNORADO",IF(OR(COUNT(F252,I252)&lt;&gt;2,MIN(F252,I252)&lt;1,MAX(F252,I252)&gt;5),"REVISAR","OK"))))</x:f>
      </x:c>
      <x:c r="N252" s="112" t="n">
        <x:f>IF(M252="OK",E252*I252,0)</x:f>
        <x:v>0</x:v>
      </x:c>
      <x:c r="O252" s="112" t="n">
        <x:f>IF(M252="OK",E252,0)</x:f>
        <x:v>0</x:v>
      </x:c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30"/>
      <x:c r="B253" s="30"/>
      <x:c r="C253" s="30"/>
      <x:c r="D253" s="30"/>
      <x:c r="E253" s="34"/>
      <x:c r="F253" s="34"/>
      <x:c r="G253" s="34"/>
      <x:c r="H253" s="34"/>
      <x:c r="I253" s="34"/>
      <x:c r="J253" s="35" t="str">
        <x:f>IF(M253&lt;&gt;"OK","",I253-F253)</x:f>
      </x:c>
      <x:c r="K253" s="33" t="str">
        <x:f>IF(AND(M253="OK",OR(NOT(ISNUMBER(Listas!$B$10)),Listas!$B$10&lt;(-4),Listas!$B$10&gt;0)),"REVISAR GAP",IF(M253="", "",IF(M253="REVISAR","REVISAR DADOS",IF(M253="IGNORADO","PESO ZERO",IF(J253&lt;=Listas!$B$10,"GAP CRÍTICO",IF(J253&lt;0,"ABAIXO DO ALVO",IF(J253=0,"NO ALVO","ACIMA DO ALVO")))))))</x:f>
      </x:c>
      <x:c r="L253" s="31"/>
      <x:c r="M253" s="1" t="str">
        <x:f>IF(COUNTA(A253:I253)=0,"",IF(OR(B253="",COUNTIF(Colaboradores!$A$5:$A$104,B253)&lt;&gt;1,AND(C253&lt;&gt;"Competência",C253&lt;&gt;"Meta"),NOT(ISNUMBER(E253)),E253&lt;0),"REVISAR",IF(E253=0,"IGNORADO",IF(OR(COUNT(F253,I253)&lt;&gt;2,MIN(F253,I253)&lt;1,MAX(F253,I253)&gt;5),"REVISAR","OK"))))</x:f>
      </x:c>
      <x:c r="N253" s="112" t="n">
        <x:f>IF(M253="OK",E253*I253,0)</x:f>
        <x:v>0</x:v>
      </x:c>
      <x:c r="O253" s="112" t="n">
        <x:f>IF(M253="OK",E253,0)</x:f>
        <x:v>0</x:v>
      </x:c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30"/>
      <x:c r="B254" s="30"/>
      <x:c r="C254" s="30"/>
      <x:c r="D254" s="30"/>
      <x:c r="E254" s="34"/>
      <x:c r="F254" s="34"/>
      <x:c r="G254" s="34"/>
      <x:c r="H254" s="34"/>
      <x:c r="I254" s="34"/>
      <x:c r="J254" s="35" t="str">
        <x:f>IF(M254&lt;&gt;"OK","",I254-F254)</x:f>
      </x:c>
      <x:c r="K254" s="33" t="str">
        <x:f>IF(AND(M254="OK",OR(NOT(ISNUMBER(Listas!$B$10)),Listas!$B$10&lt;(-4),Listas!$B$10&gt;0)),"REVISAR GAP",IF(M254="", "",IF(M254="REVISAR","REVISAR DADOS",IF(M254="IGNORADO","PESO ZERO",IF(J254&lt;=Listas!$B$10,"GAP CRÍTICO",IF(J254&lt;0,"ABAIXO DO ALVO",IF(J254=0,"NO ALVO","ACIMA DO ALVO")))))))</x:f>
      </x:c>
      <x:c r="L254" s="31"/>
      <x:c r="M254" s="1" t="str">
        <x:f>IF(COUNTA(A254:I254)=0,"",IF(OR(B254="",COUNTIF(Colaboradores!$A$5:$A$104,B254)&lt;&gt;1,AND(C254&lt;&gt;"Competência",C254&lt;&gt;"Meta"),NOT(ISNUMBER(E254)),E254&lt;0),"REVISAR",IF(E254=0,"IGNORADO",IF(OR(COUNT(F254,I254)&lt;&gt;2,MIN(F254,I254)&lt;1,MAX(F254,I254)&gt;5),"REVISAR","OK"))))</x:f>
      </x:c>
      <x:c r="N254" s="112" t="n">
        <x:f>IF(M254="OK",E254*I254,0)</x:f>
        <x:v>0</x:v>
      </x:c>
      <x:c r="O254" s="112" t="n">
        <x:f>IF(M254="OK",E254,0)</x:f>
        <x:v>0</x:v>
      </x:c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30"/>
      <x:c r="B255" s="30"/>
      <x:c r="C255" s="30"/>
      <x:c r="D255" s="30"/>
      <x:c r="E255" s="34"/>
      <x:c r="F255" s="34"/>
      <x:c r="G255" s="34"/>
      <x:c r="H255" s="34"/>
      <x:c r="I255" s="34"/>
      <x:c r="J255" s="35" t="str">
        <x:f>IF(M255&lt;&gt;"OK","",I255-F255)</x:f>
      </x:c>
      <x:c r="K255" s="33" t="str">
        <x:f>IF(AND(M255="OK",OR(NOT(ISNUMBER(Listas!$B$10)),Listas!$B$10&lt;(-4),Listas!$B$10&gt;0)),"REVISAR GAP",IF(M255="", "",IF(M255="REVISAR","REVISAR DADOS",IF(M255="IGNORADO","PESO ZERO",IF(J255&lt;=Listas!$B$10,"GAP CRÍTICO",IF(J255&lt;0,"ABAIXO DO ALVO",IF(J255=0,"NO ALVO","ACIMA DO ALVO")))))))</x:f>
      </x:c>
      <x:c r="L255" s="31"/>
      <x:c r="M255" s="1" t="str">
        <x:f>IF(COUNTA(A255:I255)=0,"",IF(OR(B255="",COUNTIF(Colaboradores!$A$5:$A$104,B255)&lt;&gt;1,AND(C255&lt;&gt;"Competência",C255&lt;&gt;"Meta"),NOT(ISNUMBER(E255)),E255&lt;0),"REVISAR",IF(E255=0,"IGNORADO",IF(OR(COUNT(F255,I255)&lt;&gt;2,MIN(F255,I255)&lt;1,MAX(F255,I255)&gt;5),"REVISAR","OK"))))</x:f>
      </x:c>
      <x:c r="N255" s="112" t="n">
        <x:f>IF(M255="OK",E255*I255,0)</x:f>
        <x:v>0</x:v>
      </x:c>
      <x:c r="O255" s="112" t="n">
        <x:f>IF(M255="OK",E255,0)</x:f>
        <x:v>0</x:v>
      </x:c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30"/>
      <x:c r="B256" s="30"/>
      <x:c r="C256" s="30"/>
      <x:c r="D256" s="30"/>
      <x:c r="E256" s="34"/>
      <x:c r="F256" s="34"/>
      <x:c r="G256" s="34"/>
      <x:c r="H256" s="34"/>
      <x:c r="I256" s="34"/>
      <x:c r="J256" s="35" t="str">
        <x:f>IF(M256&lt;&gt;"OK","",I256-F256)</x:f>
      </x:c>
      <x:c r="K256" s="33" t="str">
        <x:f>IF(AND(M256="OK",OR(NOT(ISNUMBER(Listas!$B$10)),Listas!$B$10&lt;(-4),Listas!$B$10&gt;0)),"REVISAR GAP",IF(M256="", "",IF(M256="REVISAR","REVISAR DADOS",IF(M256="IGNORADO","PESO ZERO",IF(J256&lt;=Listas!$B$10,"GAP CRÍTICO",IF(J256&lt;0,"ABAIXO DO ALVO",IF(J256=0,"NO ALVO","ACIMA DO ALVO")))))))</x:f>
      </x:c>
      <x:c r="L256" s="31"/>
      <x:c r="M256" s="1" t="str">
        <x:f>IF(COUNTA(A256:I256)=0,"",IF(OR(B256="",COUNTIF(Colaboradores!$A$5:$A$104,B256)&lt;&gt;1,AND(C256&lt;&gt;"Competência",C256&lt;&gt;"Meta"),NOT(ISNUMBER(E256)),E256&lt;0),"REVISAR",IF(E256=0,"IGNORADO",IF(OR(COUNT(F256,I256)&lt;&gt;2,MIN(F256,I256)&lt;1,MAX(F256,I256)&gt;5),"REVISAR","OK"))))</x:f>
      </x:c>
      <x:c r="N256" s="112" t="n">
        <x:f>IF(M256="OK",E256*I256,0)</x:f>
        <x:v>0</x:v>
      </x:c>
      <x:c r="O256" s="112" t="n">
        <x:f>IF(M256="OK",E256,0)</x:f>
        <x:v>0</x:v>
      </x:c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30"/>
      <x:c r="B257" s="30"/>
      <x:c r="C257" s="30"/>
      <x:c r="D257" s="30"/>
      <x:c r="E257" s="34"/>
      <x:c r="F257" s="34"/>
      <x:c r="G257" s="34"/>
      <x:c r="H257" s="34"/>
      <x:c r="I257" s="34"/>
      <x:c r="J257" s="35" t="str">
        <x:f>IF(M257&lt;&gt;"OK","",I257-F257)</x:f>
      </x:c>
      <x:c r="K257" s="33" t="str">
        <x:f>IF(AND(M257="OK",OR(NOT(ISNUMBER(Listas!$B$10)),Listas!$B$10&lt;(-4),Listas!$B$10&gt;0)),"REVISAR GAP",IF(M257="", "",IF(M257="REVISAR","REVISAR DADOS",IF(M257="IGNORADO","PESO ZERO",IF(J257&lt;=Listas!$B$10,"GAP CRÍTICO",IF(J257&lt;0,"ABAIXO DO ALVO",IF(J257=0,"NO ALVO","ACIMA DO ALVO")))))))</x:f>
      </x:c>
      <x:c r="L257" s="31"/>
      <x:c r="M257" s="1" t="str">
        <x:f>IF(COUNTA(A257:I257)=0,"",IF(OR(B257="",COUNTIF(Colaboradores!$A$5:$A$104,B257)&lt;&gt;1,AND(C257&lt;&gt;"Competência",C257&lt;&gt;"Meta"),NOT(ISNUMBER(E257)),E257&lt;0),"REVISAR",IF(E257=0,"IGNORADO",IF(OR(COUNT(F257,I257)&lt;&gt;2,MIN(F257,I257)&lt;1,MAX(F257,I257)&gt;5),"REVISAR","OK"))))</x:f>
      </x:c>
      <x:c r="N257" s="112" t="n">
        <x:f>IF(M257="OK",E257*I257,0)</x:f>
        <x:v>0</x:v>
      </x:c>
      <x:c r="O257" s="112" t="n">
        <x:f>IF(M257="OK",E257,0)</x:f>
        <x:v>0</x:v>
      </x:c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30"/>
      <x:c r="B258" s="30"/>
      <x:c r="C258" s="30"/>
      <x:c r="D258" s="30"/>
      <x:c r="E258" s="34"/>
      <x:c r="F258" s="34"/>
      <x:c r="G258" s="34"/>
      <x:c r="H258" s="34"/>
      <x:c r="I258" s="34"/>
      <x:c r="J258" s="35" t="str">
        <x:f>IF(M258&lt;&gt;"OK","",I258-F258)</x:f>
      </x:c>
      <x:c r="K258" s="33" t="str">
        <x:f>IF(AND(M258="OK",OR(NOT(ISNUMBER(Listas!$B$10)),Listas!$B$10&lt;(-4),Listas!$B$10&gt;0)),"REVISAR GAP",IF(M258="", "",IF(M258="REVISAR","REVISAR DADOS",IF(M258="IGNORADO","PESO ZERO",IF(J258&lt;=Listas!$B$10,"GAP CRÍTICO",IF(J258&lt;0,"ABAIXO DO ALVO",IF(J258=0,"NO ALVO","ACIMA DO ALVO")))))))</x:f>
      </x:c>
      <x:c r="L258" s="31"/>
      <x:c r="M258" s="1" t="str">
        <x:f>IF(COUNTA(A258:I258)=0,"",IF(OR(B258="",COUNTIF(Colaboradores!$A$5:$A$104,B258)&lt;&gt;1,AND(C258&lt;&gt;"Competência",C258&lt;&gt;"Meta"),NOT(ISNUMBER(E258)),E258&lt;0),"REVISAR",IF(E258=0,"IGNORADO",IF(OR(COUNT(F258,I258)&lt;&gt;2,MIN(F258,I258)&lt;1,MAX(F258,I258)&gt;5),"REVISAR","OK"))))</x:f>
      </x:c>
      <x:c r="N258" s="112" t="n">
        <x:f>IF(M258="OK",E258*I258,0)</x:f>
        <x:v>0</x:v>
      </x:c>
      <x:c r="O258" s="112" t="n">
        <x:f>IF(M258="OK",E258,0)</x:f>
        <x:v>0</x:v>
      </x:c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30"/>
      <x:c r="B259" s="30"/>
      <x:c r="C259" s="30"/>
      <x:c r="D259" s="30"/>
      <x:c r="E259" s="34"/>
      <x:c r="F259" s="34"/>
      <x:c r="G259" s="34"/>
      <x:c r="H259" s="34"/>
      <x:c r="I259" s="34"/>
      <x:c r="J259" s="35" t="str">
        <x:f>IF(M259&lt;&gt;"OK","",I259-F259)</x:f>
      </x:c>
      <x:c r="K259" s="33" t="str">
        <x:f>IF(AND(M259="OK",OR(NOT(ISNUMBER(Listas!$B$10)),Listas!$B$10&lt;(-4),Listas!$B$10&gt;0)),"REVISAR GAP",IF(M259="", "",IF(M259="REVISAR","REVISAR DADOS",IF(M259="IGNORADO","PESO ZERO",IF(J259&lt;=Listas!$B$10,"GAP CRÍTICO",IF(J259&lt;0,"ABAIXO DO ALVO",IF(J259=0,"NO ALVO","ACIMA DO ALVO")))))))</x:f>
      </x:c>
      <x:c r="L259" s="31"/>
      <x:c r="M259" s="1" t="str">
        <x:f>IF(COUNTA(A259:I259)=0,"",IF(OR(B259="",COUNTIF(Colaboradores!$A$5:$A$104,B259)&lt;&gt;1,AND(C259&lt;&gt;"Competência",C259&lt;&gt;"Meta"),NOT(ISNUMBER(E259)),E259&lt;0),"REVISAR",IF(E259=0,"IGNORADO",IF(OR(COUNT(F259,I259)&lt;&gt;2,MIN(F259,I259)&lt;1,MAX(F259,I259)&gt;5),"REVISAR","OK"))))</x:f>
      </x:c>
      <x:c r="N259" s="112" t="n">
        <x:f>IF(M259="OK",E259*I259,0)</x:f>
        <x:v>0</x:v>
      </x:c>
      <x:c r="O259" s="112" t="n">
        <x:f>IF(M259="OK",E259,0)</x:f>
        <x:v>0</x:v>
      </x:c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30"/>
      <x:c r="B260" s="30"/>
      <x:c r="C260" s="30"/>
      <x:c r="D260" s="30"/>
      <x:c r="E260" s="34"/>
      <x:c r="F260" s="34"/>
      <x:c r="G260" s="34"/>
      <x:c r="H260" s="34"/>
      <x:c r="I260" s="34"/>
      <x:c r="J260" s="35" t="str">
        <x:f>IF(M260&lt;&gt;"OK","",I260-F260)</x:f>
      </x:c>
      <x:c r="K260" s="33" t="str">
        <x:f>IF(AND(M260="OK",OR(NOT(ISNUMBER(Listas!$B$10)),Listas!$B$10&lt;(-4),Listas!$B$10&gt;0)),"REVISAR GAP",IF(M260="", "",IF(M260="REVISAR","REVISAR DADOS",IF(M260="IGNORADO","PESO ZERO",IF(J260&lt;=Listas!$B$10,"GAP CRÍTICO",IF(J260&lt;0,"ABAIXO DO ALVO",IF(J260=0,"NO ALVO","ACIMA DO ALVO")))))))</x:f>
      </x:c>
      <x:c r="L260" s="31"/>
      <x:c r="M260" s="1" t="str">
        <x:f>IF(COUNTA(A260:I260)=0,"",IF(OR(B260="",COUNTIF(Colaboradores!$A$5:$A$104,B260)&lt;&gt;1,AND(C260&lt;&gt;"Competência",C260&lt;&gt;"Meta"),NOT(ISNUMBER(E260)),E260&lt;0),"REVISAR",IF(E260=0,"IGNORADO",IF(OR(COUNT(F260,I260)&lt;&gt;2,MIN(F260,I260)&lt;1,MAX(F260,I260)&gt;5),"REVISAR","OK"))))</x:f>
      </x:c>
      <x:c r="N260" s="112" t="n">
        <x:f>IF(M260="OK",E260*I260,0)</x:f>
        <x:v>0</x:v>
      </x:c>
      <x:c r="O260" s="112" t="n">
        <x:f>IF(M260="OK",E260,0)</x:f>
        <x:v>0</x:v>
      </x:c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30"/>
      <x:c r="B261" s="30"/>
      <x:c r="C261" s="30"/>
      <x:c r="D261" s="30"/>
      <x:c r="E261" s="34"/>
      <x:c r="F261" s="34"/>
      <x:c r="G261" s="34"/>
      <x:c r="H261" s="34"/>
      <x:c r="I261" s="34"/>
      <x:c r="J261" s="35" t="str">
        <x:f>IF(M261&lt;&gt;"OK","",I261-F261)</x:f>
      </x:c>
      <x:c r="K261" s="33" t="str">
        <x:f>IF(AND(M261="OK",OR(NOT(ISNUMBER(Listas!$B$10)),Listas!$B$10&lt;(-4),Listas!$B$10&gt;0)),"REVISAR GAP",IF(M261="", "",IF(M261="REVISAR","REVISAR DADOS",IF(M261="IGNORADO","PESO ZERO",IF(J261&lt;=Listas!$B$10,"GAP CRÍTICO",IF(J261&lt;0,"ABAIXO DO ALVO",IF(J261=0,"NO ALVO","ACIMA DO ALVO")))))))</x:f>
      </x:c>
      <x:c r="L261" s="31"/>
      <x:c r="M261" s="1" t="str">
        <x:f>IF(COUNTA(A261:I261)=0,"",IF(OR(B261="",COUNTIF(Colaboradores!$A$5:$A$104,B261)&lt;&gt;1,AND(C261&lt;&gt;"Competência",C261&lt;&gt;"Meta"),NOT(ISNUMBER(E261)),E261&lt;0),"REVISAR",IF(E261=0,"IGNORADO",IF(OR(COUNT(F261,I261)&lt;&gt;2,MIN(F261,I261)&lt;1,MAX(F261,I261)&gt;5),"REVISAR","OK"))))</x:f>
      </x:c>
      <x:c r="N261" s="112" t="n">
        <x:f>IF(M261="OK",E261*I261,0)</x:f>
        <x:v>0</x:v>
      </x:c>
      <x:c r="O261" s="112" t="n">
        <x:f>IF(M261="OK",E261,0)</x:f>
        <x:v>0</x:v>
      </x:c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30"/>
      <x:c r="B262" s="30"/>
      <x:c r="C262" s="30"/>
      <x:c r="D262" s="30"/>
      <x:c r="E262" s="34"/>
      <x:c r="F262" s="34"/>
      <x:c r="G262" s="34"/>
      <x:c r="H262" s="34"/>
      <x:c r="I262" s="34"/>
      <x:c r="J262" s="35" t="str">
        <x:f>IF(M262&lt;&gt;"OK","",I262-F262)</x:f>
      </x:c>
      <x:c r="K262" s="33" t="str">
        <x:f>IF(AND(M262="OK",OR(NOT(ISNUMBER(Listas!$B$10)),Listas!$B$10&lt;(-4),Listas!$B$10&gt;0)),"REVISAR GAP",IF(M262="", "",IF(M262="REVISAR","REVISAR DADOS",IF(M262="IGNORADO","PESO ZERO",IF(J262&lt;=Listas!$B$10,"GAP CRÍTICO",IF(J262&lt;0,"ABAIXO DO ALVO",IF(J262=0,"NO ALVO","ACIMA DO ALVO")))))))</x:f>
      </x:c>
      <x:c r="L262" s="31"/>
      <x:c r="M262" s="1" t="str">
        <x:f>IF(COUNTA(A262:I262)=0,"",IF(OR(B262="",COUNTIF(Colaboradores!$A$5:$A$104,B262)&lt;&gt;1,AND(C262&lt;&gt;"Competência",C262&lt;&gt;"Meta"),NOT(ISNUMBER(E262)),E262&lt;0),"REVISAR",IF(E262=0,"IGNORADO",IF(OR(COUNT(F262,I262)&lt;&gt;2,MIN(F262,I262)&lt;1,MAX(F262,I262)&gt;5),"REVISAR","OK"))))</x:f>
      </x:c>
      <x:c r="N262" s="112" t="n">
        <x:f>IF(M262="OK",E262*I262,0)</x:f>
        <x:v>0</x:v>
      </x:c>
      <x:c r="O262" s="112" t="n">
        <x:f>IF(M262="OK",E262,0)</x:f>
        <x:v>0</x:v>
      </x:c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30"/>
      <x:c r="B263" s="30"/>
      <x:c r="C263" s="30"/>
      <x:c r="D263" s="30"/>
      <x:c r="E263" s="34"/>
      <x:c r="F263" s="34"/>
      <x:c r="G263" s="34"/>
      <x:c r="H263" s="34"/>
      <x:c r="I263" s="34"/>
      <x:c r="J263" s="35" t="str">
        <x:f>IF(M263&lt;&gt;"OK","",I263-F263)</x:f>
      </x:c>
      <x:c r="K263" s="33" t="str">
        <x:f>IF(AND(M263="OK",OR(NOT(ISNUMBER(Listas!$B$10)),Listas!$B$10&lt;(-4),Listas!$B$10&gt;0)),"REVISAR GAP",IF(M263="", "",IF(M263="REVISAR","REVISAR DADOS",IF(M263="IGNORADO","PESO ZERO",IF(J263&lt;=Listas!$B$10,"GAP CRÍTICO",IF(J263&lt;0,"ABAIXO DO ALVO",IF(J263=0,"NO ALVO","ACIMA DO ALVO")))))))</x:f>
      </x:c>
      <x:c r="L263" s="31"/>
      <x:c r="M263" s="1" t="str">
        <x:f>IF(COUNTA(A263:I263)=0,"",IF(OR(B263="",COUNTIF(Colaboradores!$A$5:$A$104,B263)&lt;&gt;1,AND(C263&lt;&gt;"Competência",C263&lt;&gt;"Meta"),NOT(ISNUMBER(E263)),E263&lt;0),"REVISAR",IF(E263=0,"IGNORADO",IF(OR(COUNT(F263,I263)&lt;&gt;2,MIN(F263,I263)&lt;1,MAX(F263,I263)&gt;5),"REVISAR","OK"))))</x:f>
      </x:c>
      <x:c r="N263" s="112" t="n">
        <x:f>IF(M263="OK",E263*I263,0)</x:f>
        <x:v>0</x:v>
      </x:c>
      <x:c r="O263" s="112" t="n">
        <x:f>IF(M263="OK",E263,0)</x:f>
        <x:v>0</x:v>
      </x:c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30"/>
      <x:c r="B264" s="30"/>
      <x:c r="C264" s="30"/>
      <x:c r="D264" s="30"/>
      <x:c r="E264" s="34"/>
      <x:c r="F264" s="34"/>
      <x:c r="G264" s="34"/>
      <x:c r="H264" s="34"/>
      <x:c r="I264" s="34"/>
      <x:c r="J264" s="35" t="str">
        <x:f>IF(M264&lt;&gt;"OK","",I264-F264)</x:f>
      </x:c>
      <x:c r="K264" s="33" t="str">
        <x:f>IF(AND(M264="OK",OR(NOT(ISNUMBER(Listas!$B$10)),Listas!$B$10&lt;(-4),Listas!$B$10&gt;0)),"REVISAR GAP",IF(M264="", "",IF(M264="REVISAR","REVISAR DADOS",IF(M264="IGNORADO","PESO ZERO",IF(J264&lt;=Listas!$B$10,"GAP CRÍTICO",IF(J264&lt;0,"ABAIXO DO ALVO",IF(J264=0,"NO ALVO","ACIMA DO ALVO")))))))</x:f>
      </x:c>
      <x:c r="L264" s="31"/>
      <x:c r="M264" s="1" t="str">
        <x:f>IF(COUNTA(A264:I264)=0,"",IF(OR(B264="",COUNTIF(Colaboradores!$A$5:$A$104,B264)&lt;&gt;1,AND(C264&lt;&gt;"Competência",C264&lt;&gt;"Meta"),NOT(ISNUMBER(E264)),E264&lt;0),"REVISAR",IF(E264=0,"IGNORADO",IF(OR(COUNT(F264,I264)&lt;&gt;2,MIN(F264,I264)&lt;1,MAX(F264,I264)&gt;5),"REVISAR","OK"))))</x:f>
      </x:c>
      <x:c r="N264" s="112" t="n">
        <x:f>IF(M264="OK",E264*I264,0)</x:f>
        <x:v>0</x:v>
      </x:c>
      <x:c r="O264" s="112" t="n">
        <x:f>IF(M264="OK",E264,0)</x:f>
        <x:v>0</x:v>
      </x:c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30"/>
      <x:c r="B265" s="30"/>
      <x:c r="C265" s="30"/>
      <x:c r="D265" s="30"/>
      <x:c r="E265" s="34"/>
      <x:c r="F265" s="34"/>
      <x:c r="G265" s="34"/>
      <x:c r="H265" s="34"/>
      <x:c r="I265" s="34"/>
      <x:c r="J265" s="35" t="str">
        <x:f>IF(M265&lt;&gt;"OK","",I265-F265)</x:f>
      </x:c>
      <x:c r="K265" s="33" t="str">
        <x:f>IF(AND(M265="OK",OR(NOT(ISNUMBER(Listas!$B$10)),Listas!$B$10&lt;(-4),Listas!$B$10&gt;0)),"REVISAR GAP",IF(M265="", "",IF(M265="REVISAR","REVISAR DADOS",IF(M265="IGNORADO","PESO ZERO",IF(J265&lt;=Listas!$B$10,"GAP CRÍTICO",IF(J265&lt;0,"ABAIXO DO ALVO",IF(J265=0,"NO ALVO","ACIMA DO ALVO")))))))</x:f>
      </x:c>
      <x:c r="L265" s="31"/>
      <x:c r="M265" s="1" t="str">
        <x:f>IF(COUNTA(A265:I265)=0,"",IF(OR(B265="",COUNTIF(Colaboradores!$A$5:$A$104,B265)&lt;&gt;1,AND(C265&lt;&gt;"Competência",C265&lt;&gt;"Meta"),NOT(ISNUMBER(E265)),E265&lt;0),"REVISAR",IF(E265=0,"IGNORADO",IF(OR(COUNT(F265,I265)&lt;&gt;2,MIN(F265,I265)&lt;1,MAX(F265,I265)&gt;5),"REVISAR","OK"))))</x:f>
      </x:c>
      <x:c r="N265" s="112" t="n">
        <x:f>IF(M265="OK",E265*I265,0)</x:f>
        <x:v>0</x:v>
      </x:c>
      <x:c r="O265" s="112" t="n">
        <x:f>IF(M265="OK",E265,0)</x:f>
        <x:v>0</x:v>
      </x:c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30"/>
      <x:c r="B266" s="30"/>
      <x:c r="C266" s="30"/>
      <x:c r="D266" s="30"/>
      <x:c r="E266" s="34"/>
      <x:c r="F266" s="34"/>
      <x:c r="G266" s="34"/>
      <x:c r="H266" s="34"/>
      <x:c r="I266" s="34"/>
      <x:c r="J266" s="35" t="str">
        <x:f>IF(M266&lt;&gt;"OK","",I266-F266)</x:f>
      </x:c>
      <x:c r="K266" s="33" t="str">
        <x:f>IF(AND(M266="OK",OR(NOT(ISNUMBER(Listas!$B$10)),Listas!$B$10&lt;(-4),Listas!$B$10&gt;0)),"REVISAR GAP",IF(M266="", "",IF(M266="REVISAR","REVISAR DADOS",IF(M266="IGNORADO","PESO ZERO",IF(J266&lt;=Listas!$B$10,"GAP CRÍTICO",IF(J266&lt;0,"ABAIXO DO ALVO",IF(J266=0,"NO ALVO","ACIMA DO ALVO")))))))</x:f>
      </x:c>
      <x:c r="L266" s="31"/>
      <x:c r="M266" s="1" t="str">
        <x:f>IF(COUNTA(A266:I266)=0,"",IF(OR(B266="",COUNTIF(Colaboradores!$A$5:$A$104,B266)&lt;&gt;1,AND(C266&lt;&gt;"Competência",C266&lt;&gt;"Meta"),NOT(ISNUMBER(E266)),E266&lt;0),"REVISAR",IF(E266=0,"IGNORADO",IF(OR(COUNT(F266,I266)&lt;&gt;2,MIN(F266,I266)&lt;1,MAX(F266,I266)&gt;5),"REVISAR","OK"))))</x:f>
      </x:c>
      <x:c r="N266" s="112" t="n">
        <x:f>IF(M266="OK",E266*I266,0)</x:f>
        <x:v>0</x:v>
      </x:c>
      <x:c r="O266" s="112" t="n">
        <x:f>IF(M266="OK",E266,0)</x:f>
        <x:v>0</x:v>
      </x:c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30"/>
      <x:c r="B267" s="30"/>
      <x:c r="C267" s="30"/>
      <x:c r="D267" s="30"/>
      <x:c r="E267" s="34"/>
      <x:c r="F267" s="34"/>
      <x:c r="G267" s="34"/>
      <x:c r="H267" s="34"/>
      <x:c r="I267" s="34"/>
      <x:c r="J267" s="35" t="str">
        <x:f>IF(M267&lt;&gt;"OK","",I267-F267)</x:f>
      </x:c>
      <x:c r="K267" s="33" t="str">
        <x:f>IF(AND(M267="OK",OR(NOT(ISNUMBER(Listas!$B$10)),Listas!$B$10&lt;(-4),Listas!$B$10&gt;0)),"REVISAR GAP",IF(M267="", "",IF(M267="REVISAR","REVISAR DADOS",IF(M267="IGNORADO","PESO ZERO",IF(J267&lt;=Listas!$B$10,"GAP CRÍTICO",IF(J267&lt;0,"ABAIXO DO ALVO",IF(J267=0,"NO ALVO","ACIMA DO ALVO")))))))</x:f>
      </x:c>
      <x:c r="L267" s="31"/>
      <x:c r="M267" s="1" t="str">
        <x:f>IF(COUNTA(A267:I267)=0,"",IF(OR(B267="",COUNTIF(Colaboradores!$A$5:$A$104,B267)&lt;&gt;1,AND(C267&lt;&gt;"Competência",C267&lt;&gt;"Meta"),NOT(ISNUMBER(E267)),E267&lt;0),"REVISAR",IF(E267=0,"IGNORADO",IF(OR(COUNT(F267,I267)&lt;&gt;2,MIN(F267,I267)&lt;1,MAX(F267,I267)&gt;5),"REVISAR","OK"))))</x:f>
      </x:c>
      <x:c r="N267" s="112" t="n">
        <x:f>IF(M267="OK",E267*I267,0)</x:f>
        <x:v>0</x:v>
      </x:c>
      <x:c r="O267" s="112" t="n">
        <x:f>IF(M267="OK",E267,0)</x:f>
        <x:v>0</x:v>
      </x:c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30"/>
      <x:c r="B268" s="30"/>
      <x:c r="C268" s="30"/>
      <x:c r="D268" s="30"/>
      <x:c r="E268" s="34"/>
      <x:c r="F268" s="34"/>
      <x:c r="G268" s="34"/>
      <x:c r="H268" s="34"/>
      <x:c r="I268" s="34"/>
      <x:c r="J268" s="35" t="str">
        <x:f>IF(M268&lt;&gt;"OK","",I268-F268)</x:f>
      </x:c>
      <x:c r="K268" s="33" t="str">
        <x:f>IF(AND(M268="OK",OR(NOT(ISNUMBER(Listas!$B$10)),Listas!$B$10&lt;(-4),Listas!$B$10&gt;0)),"REVISAR GAP",IF(M268="", "",IF(M268="REVISAR","REVISAR DADOS",IF(M268="IGNORADO","PESO ZERO",IF(J268&lt;=Listas!$B$10,"GAP CRÍTICO",IF(J268&lt;0,"ABAIXO DO ALVO",IF(J268=0,"NO ALVO","ACIMA DO ALVO")))))))</x:f>
      </x:c>
      <x:c r="L268" s="31"/>
      <x:c r="M268" s="1" t="str">
        <x:f>IF(COUNTA(A268:I268)=0,"",IF(OR(B268="",COUNTIF(Colaboradores!$A$5:$A$104,B268)&lt;&gt;1,AND(C268&lt;&gt;"Competência",C268&lt;&gt;"Meta"),NOT(ISNUMBER(E268)),E268&lt;0),"REVISAR",IF(E268=0,"IGNORADO",IF(OR(COUNT(F268,I268)&lt;&gt;2,MIN(F268,I268)&lt;1,MAX(F268,I268)&gt;5),"REVISAR","OK"))))</x:f>
      </x:c>
      <x:c r="N268" s="112" t="n">
        <x:f>IF(M268="OK",E268*I268,0)</x:f>
        <x:v>0</x:v>
      </x:c>
      <x:c r="O268" s="112" t="n">
        <x:f>IF(M268="OK",E268,0)</x:f>
        <x:v>0</x:v>
      </x:c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30"/>
      <x:c r="B269" s="30"/>
      <x:c r="C269" s="30"/>
      <x:c r="D269" s="30"/>
      <x:c r="E269" s="34"/>
      <x:c r="F269" s="34"/>
      <x:c r="G269" s="34"/>
      <x:c r="H269" s="34"/>
      <x:c r="I269" s="34"/>
      <x:c r="J269" s="35" t="str">
        <x:f>IF(M269&lt;&gt;"OK","",I269-F269)</x:f>
      </x:c>
      <x:c r="K269" s="33" t="str">
        <x:f>IF(AND(M269="OK",OR(NOT(ISNUMBER(Listas!$B$10)),Listas!$B$10&lt;(-4),Listas!$B$10&gt;0)),"REVISAR GAP",IF(M269="", "",IF(M269="REVISAR","REVISAR DADOS",IF(M269="IGNORADO","PESO ZERO",IF(J269&lt;=Listas!$B$10,"GAP CRÍTICO",IF(J269&lt;0,"ABAIXO DO ALVO",IF(J269=0,"NO ALVO","ACIMA DO ALVO")))))))</x:f>
      </x:c>
      <x:c r="L269" s="31"/>
      <x:c r="M269" s="1" t="str">
        <x:f>IF(COUNTA(A269:I269)=0,"",IF(OR(B269="",COUNTIF(Colaboradores!$A$5:$A$104,B269)&lt;&gt;1,AND(C269&lt;&gt;"Competência",C269&lt;&gt;"Meta"),NOT(ISNUMBER(E269)),E269&lt;0),"REVISAR",IF(E269=0,"IGNORADO",IF(OR(COUNT(F269,I269)&lt;&gt;2,MIN(F269,I269)&lt;1,MAX(F269,I269)&gt;5),"REVISAR","OK"))))</x:f>
      </x:c>
      <x:c r="N269" s="112" t="n">
        <x:f>IF(M269="OK",E269*I269,0)</x:f>
        <x:v>0</x:v>
      </x:c>
      <x:c r="O269" s="112" t="n">
        <x:f>IF(M269="OK",E269,0)</x:f>
        <x:v>0</x:v>
      </x:c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30"/>
      <x:c r="B270" s="30"/>
      <x:c r="C270" s="30"/>
      <x:c r="D270" s="30"/>
      <x:c r="E270" s="34"/>
      <x:c r="F270" s="34"/>
      <x:c r="G270" s="34"/>
      <x:c r="H270" s="34"/>
      <x:c r="I270" s="34"/>
      <x:c r="J270" s="35" t="str">
        <x:f>IF(M270&lt;&gt;"OK","",I270-F270)</x:f>
      </x:c>
      <x:c r="K270" s="33" t="str">
        <x:f>IF(AND(M270="OK",OR(NOT(ISNUMBER(Listas!$B$10)),Listas!$B$10&lt;(-4),Listas!$B$10&gt;0)),"REVISAR GAP",IF(M270="", "",IF(M270="REVISAR","REVISAR DADOS",IF(M270="IGNORADO","PESO ZERO",IF(J270&lt;=Listas!$B$10,"GAP CRÍTICO",IF(J270&lt;0,"ABAIXO DO ALVO",IF(J270=0,"NO ALVO","ACIMA DO ALVO")))))))</x:f>
      </x:c>
      <x:c r="L270" s="31"/>
      <x:c r="M270" s="1" t="str">
        <x:f>IF(COUNTA(A270:I270)=0,"",IF(OR(B270="",COUNTIF(Colaboradores!$A$5:$A$104,B270)&lt;&gt;1,AND(C270&lt;&gt;"Competência",C270&lt;&gt;"Meta"),NOT(ISNUMBER(E270)),E270&lt;0),"REVISAR",IF(E270=0,"IGNORADO",IF(OR(COUNT(F270,I270)&lt;&gt;2,MIN(F270,I270)&lt;1,MAX(F270,I270)&gt;5),"REVISAR","OK"))))</x:f>
      </x:c>
      <x:c r="N270" s="112" t="n">
        <x:f>IF(M270="OK",E270*I270,0)</x:f>
        <x:v>0</x:v>
      </x:c>
      <x:c r="O270" s="112" t="n">
        <x:f>IF(M270="OK",E270,0)</x:f>
        <x:v>0</x:v>
      </x:c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30"/>
      <x:c r="B271" s="30"/>
      <x:c r="C271" s="30"/>
      <x:c r="D271" s="30"/>
      <x:c r="E271" s="34"/>
      <x:c r="F271" s="34"/>
      <x:c r="G271" s="34"/>
      <x:c r="H271" s="34"/>
      <x:c r="I271" s="34"/>
      <x:c r="J271" s="35" t="str">
        <x:f>IF(M271&lt;&gt;"OK","",I271-F271)</x:f>
      </x:c>
      <x:c r="K271" s="33" t="str">
        <x:f>IF(AND(M271="OK",OR(NOT(ISNUMBER(Listas!$B$10)),Listas!$B$10&lt;(-4),Listas!$B$10&gt;0)),"REVISAR GAP",IF(M271="", "",IF(M271="REVISAR","REVISAR DADOS",IF(M271="IGNORADO","PESO ZERO",IF(J271&lt;=Listas!$B$10,"GAP CRÍTICO",IF(J271&lt;0,"ABAIXO DO ALVO",IF(J271=0,"NO ALVO","ACIMA DO ALVO")))))))</x:f>
      </x:c>
      <x:c r="L271" s="31"/>
      <x:c r="M271" s="1" t="str">
        <x:f>IF(COUNTA(A271:I271)=0,"",IF(OR(B271="",COUNTIF(Colaboradores!$A$5:$A$104,B271)&lt;&gt;1,AND(C271&lt;&gt;"Competência",C271&lt;&gt;"Meta"),NOT(ISNUMBER(E271)),E271&lt;0),"REVISAR",IF(E271=0,"IGNORADO",IF(OR(COUNT(F271,I271)&lt;&gt;2,MIN(F271,I271)&lt;1,MAX(F271,I271)&gt;5),"REVISAR","OK"))))</x:f>
      </x:c>
      <x:c r="N271" s="112" t="n">
        <x:f>IF(M271="OK",E271*I271,0)</x:f>
        <x:v>0</x:v>
      </x:c>
      <x:c r="O271" s="112" t="n">
        <x:f>IF(M271="OK",E271,0)</x:f>
        <x:v>0</x:v>
      </x:c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30"/>
      <x:c r="B272" s="30"/>
      <x:c r="C272" s="30"/>
      <x:c r="D272" s="30"/>
      <x:c r="E272" s="34"/>
      <x:c r="F272" s="34"/>
      <x:c r="G272" s="34"/>
      <x:c r="H272" s="34"/>
      <x:c r="I272" s="34"/>
      <x:c r="J272" s="35" t="str">
        <x:f>IF(M272&lt;&gt;"OK","",I272-F272)</x:f>
      </x:c>
      <x:c r="K272" s="33" t="str">
        <x:f>IF(AND(M272="OK",OR(NOT(ISNUMBER(Listas!$B$10)),Listas!$B$10&lt;(-4),Listas!$B$10&gt;0)),"REVISAR GAP",IF(M272="", "",IF(M272="REVISAR","REVISAR DADOS",IF(M272="IGNORADO","PESO ZERO",IF(J272&lt;=Listas!$B$10,"GAP CRÍTICO",IF(J272&lt;0,"ABAIXO DO ALVO",IF(J272=0,"NO ALVO","ACIMA DO ALVO")))))))</x:f>
      </x:c>
      <x:c r="L272" s="31"/>
      <x:c r="M272" s="1" t="str">
        <x:f>IF(COUNTA(A272:I272)=0,"",IF(OR(B272="",COUNTIF(Colaboradores!$A$5:$A$104,B272)&lt;&gt;1,AND(C272&lt;&gt;"Competência",C272&lt;&gt;"Meta"),NOT(ISNUMBER(E272)),E272&lt;0),"REVISAR",IF(E272=0,"IGNORADO",IF(OR(COUNT(F272,I272)&lt;&gt;2,MIN(F272,I272)&lt;1,MAX(F272,I272)&gt;5),"REVISAR","OK"))))</x:f>
      </x:c>
      <x:c r="N272" s="112" t="n">
        <x:f>IF(M272="OK",E272*I272,0)</x:f>
        <x:v>0</x:v>
      </x:c>
      <x:c r="O272" s="112" t="n">
        <x:f>IF(M272="OK",E272,0)</x:f>
        <x:v>0</x:v>
      </x:c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30"/>
      <x:c r="B273" s="30"/>
      <x:c r="C273" s="30"/>
      <x:c r="D273" s="30"/>
      <x:c r="E273" s="34"/>
      <x:c r="F273" s="34"/>
      <x:c r="G273" s="34"/>
      <x:c r="H273" s="34"/>
      <x:c r="I273" s="34"/>
      <x:c r="J273" s="35" t="str">
        <x:f>IF(M273&lt;&gt;"OK","",I273-F273)</x:f>
      </x:c>
      <x:c r="K273" s="33" t="str">
        <x:f>IF(AND(M273="OK",OR(NOT(ISNUMBER(Listas!$B$10)),Listas!$B$10&lt;(-4),Listas!$B$10&gt;0)),"REVISAR GAP",IF(M273="", "",IF(M273="REVISAR","REVISAR DADOS",IF(M273="IGNORADO","PESO ZERO",IF(J273&lt;=Listas!$B$10,"GAP CRÍTICO",IF(J273&lt;0,"ABAIXO DO ALVO",IF(J273=0,"NO ALVO","ACIMA DO ALVO")))))))</x:f>
      </x:c>
      <x:c r="L273" s="31"/>
      <x:c r="M273" s="1" t="str">
        <x:f>IF(COUNTA(A273:I273)=0,"",IF(OR(B273="",COUNTIF(Colaboradores!$A$5:$A$104,B273)&lt;&gt;1,AND(C273&lt;&gt;"Competência",C273&lt;&gt;"Meta"),NOT(ISNUMBER(E273)),E273&lt;0),"REVISAR",IF(E273=0,"IGNORADO",IF(OR(COUNT(F273,I273)&lt;&gt;2,MIN(F273,I273)&lt;1,MAX(F273,I273)&gt;5),"REVISAR","OK"))))</x:f>
      </x:c>
      <x:c r="N273" s="112" t="n">
        <x:f>IF(M273="OK",E273*I273,0)</x:f>
        <x:v>0</x:v>
      </x:c>
      <x:c r="O273" s="112" t="n">
        <x:f>IF(M273="OK",E273,0)</x:f>
        <x:v>0</x:v>
      </x:c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30"/>
      <x:c r="B274" s="30"/>
      <x:c r="C274" s="30"/>
      <x:c r="D274" s="30"/>
      <x:c r="E274" s="34"/>
      <x:c r="F274" s="34"/>
      <x:c r="G274" s="34"/>
      <x:c r="H274" s="34"/>
      <x:c r="I274" s="34"/>
      <x:c r="J274" s="35" t="str">
        <x:f>IF(M274&lt;&gt;"OK","",I274-F274)</x:f>
      </x:c>
      <x:c r="K274" s="33" t="str">
        <x:f>IF(AND(M274="OK",OR(NOT(ISNUMBER(Listas!$B$10)),Listas!$B$10&lt;(-4),Listas!$B$10&gt;0)),"REVISAR GAP",IF(M274="", "",IF(M274="REVISAR","REVISAR DADOS",IF(M274="IGNORADO","PESO ZERO",IF(J274&lt;=Listas!$B$10,"GAP CRÍTICO",IF(J274&lt;0,"ABAIXO DO ALVO",IF(J274=0,"NO ALVO","ACIMA DO ALVO")))))))</x:f>
      </x:c>
      <x:c r="L274" s="31"/>
      <x:c r="M274" s="1" t="str">
        <x:f>IF(COUNTA(A274:I274)=0,"",IF(OR(B274="",COUNTIF(Colaboradores!$A$5:$A$104,B274)&lt;&gt;1,AND(C274&lt;&gt;"Competência",C274&lt;&gt;"Meta"),NOT(ISNUMBER(E274)),E274&lt;0),"REVISAR",IF(E274=0,"IGNORADO",IF(OR(COUNT(F274,I274)&lt;&gt;2,MIN(F274,I274)&lt;1,MAX(F274,I274)&gt;5),"REVISAR","OK"))))</x:f>
      </x:c>
      <x:c r="N274" s="112" t="n">
        <x:f>IF(M274="OK",E274*I274,0)</x:f>
        <x:v>0</x:v>
      </x:c>
      <x:c r="O274" s="112" t="n">
        <x:f>IF(M274="OK",E274,0)</x:f>
        <x:v>0</x:v>
      </x:c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30"/>
      <x:c r="B275" s="30"/>
      <x:c r="C275" s="30"/>
      <x:c r="D275" s="30"/>
      <x:c r="E275" s="34"/>
      <x:c r="F275" s="34"/>
      <x:c r="G275" s="34"/>
      <x:c r="H275" s="34"/>
      <x:c r="I275" s="34"/>
      <x:c r="J275" s="35" t="str">
        <x:f>IF(M275&lt;&gt;"OK","",I275-F275)</x:f>
      </x:c>
      <x:c r="K275" s="33" t="str">
        <x:f>IF(AND(M275="OK",OR(NOT(ISNUMBER(Listas!$B$10)),Listas!$B$10&lt;(-4),Listas!$B$10&gt;0)),"REVISAR GAP",IF(M275="", "",IF(M275="REVISAR","REVISAR DADOS",IF(M275="IGNORADO","PESO ZERO",IF(J275&lt;=Listas!$B$10,"GAP CRÍTICO",IF(J275&lt;0,"ABAIXO DO ALVO",IF(J275=0,"NO ALVO","ACIMA DO ALVO")))))))</x:f>
      </x:c>
      <x:c r="L275" s="31"/>
      <x:c r="M275" s="1" t="str">
        <x:f>IF(COUNTA(A275:I275)=0,"",IF(OR(B275="",COUNTIF(Colaboradores!$A$5:$A$104,B275)&lt;&gt;1,AND(C275&lt;&gt;"Competência",C275&lt;&gt;"Meta"),NOT(ISNUMBER(E275)),E275&lt;0),"REVISAR",IF(E275=0,"IGNORADO",IF(OR(COUNT(F275,I275)&lt;&gt;2,MIN(F275,I275)&lt;1,MAX(F275,I275)&gt;5),"REVISAR","OK"))))</x:f>
      </x:c>
      <x:c r="N275" s="112" t="n">
        <x:f>IF(M275="OK",E275*I275,0)</x:f>
        <x:v>0</x:v>
      </x:c>
      <x:c r="O275" s="112" t="n">
        <x:f>IF(M275="OK",E275,0)</x:f>
        <x:v>0</x:v>
      </x:c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30"/>
      <x:c r="B276" s="30"/>
      <x:c r="C276" s="30"/>
      <x:c r="D276" s="30"/>
      <x:c r="E276" s="34"/>
      <x:c r="F276" s="34"/>
      <x:c r="G276" s="34"/>
      <x:c r="H276" s="34"/>
      <x:c r="I276" s="34"/>
      <x:c r="J276" s="35" t="str">
        <x:f>IF(M276&lt;&gt;"OK","",I276-F276)</x:f>
      </x:c>
      <x:c r="K276" s="33" t="str">
        <x:f>IF(AND(M276="OK",OR(NOT(ISNUMBER(Listas!$B$10)),Listas!$B$10&lt;(-4),Listas!$B$10&gt;0)),"REVISAR GAP",IF(M276="", "",IF(M276="REVISAR","REVISAR DADOS",IF(M276="IGNORADO","PESO ZERO",IF(J276&lt;=Listas!$B$10,"GAP CRÍTICO",IF(J276&lt;0,"ABAIXO DO ALVO",IF(J276=0,"NO ALVO","ACIMA DO ALVO")))))))</x:f>
      </x:c>
      <x:c r="L276" s="31"/>
      <x:c r="M276" s="1" t="str">
        <x:f>IF(COUNTA(A276:I276)=0,"",IF(OR(B276="",COUNTIF(Colaboradores!$A$5:$A$104,B276)&lt;&gt;1,AND(C276&lt;&gt;"Competência",C276&lt;&gt;"Meta"),NOT(ISNUMBER(E276)),E276&lt;0),"REVISAR",IF(E276=0,"IGNORADO",IF(OR(COUNT(F276,I276)&lt;&gt;2,MIN(F276,I276)&lt;1,MAX(F276,I276)&gt;5),"REVISAR","OK"))))</x:f>
      </x:c>
      <x:c r="N276" s="112" t="n">
        <x:f>IF(M276="OK",E276*I276,0)</x:f>
        <x:v>0</x:v>
      </x:c>
      <x:c r="O276" s="112" t="n">
        <x:f>IF(M276="OK",E276,0)</x:f>
        <x:v>0</x:v>
      </x:c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30"/>
      <x:c r="B277" s="30"/>
      <x:c r="C277" s="30"/>
      <x:c r="D277" s="30"/>
      <x:c r="E277" s="34"/>
      <x:c r="F277" s="34"/>
      <x:c r="G277" s="34"/>
      <x:c r="H277" s="34"/>
      <x:c r="I277" s="34"/>
      <x:c r="J277" s="35" t="str">
        <x:f>IF(M277&lt;&gt;"OK","",I277-F277)</x:f>
      </x:c>
      <x:c r="K277" s="33" t="str">
        <x:f>IF(AND(M277="OK",OR(NOT(ISNUMBER(Listas!$B$10)),Listas!$B$10&lt;(-4),Listas!$B$10&gt;0)),"REVISAR GAP",IF(M277="", "",IF(M277="REVISAR","REVISAR DADOS",IF(M277="IGNORADO","PESO ZERO",IF(J277&lt;=Listas!$B$10,"GAP CRÍTICO",IF(J277&lt;0,"ABAIXO DO ALVO",IF(J277=0,"NO ALVO","ACIMA DO ALVO")))))))</x:f>
      </x:c>
      <x:c r="L277" s="31"/>
      <x:c r="M277" s="1" t="str">
        <x:f>IF(COUNTA(A277:I277)=0,"",IF(OR(B277="",COUNTIF(Colaboradores!$A$5:$A$104,B277)&lt;&gt;1,AND(C277&lt;&gt;"Competência",C277&lt;&gt;"Meta"),NOT(ISNUMBER(E277)),E277&lt;0),"REVISAR",IF(E277=0,"IGNORADO",IF(OR(COUNT(F277,I277)&lt;&gt;2,MIN(F277,I277)&lt;1,MAX(F277,I277)&gt;5),"REVISAR","OK"))))</x:f>
      </x:c>
      <x:c r="N277" s="112" t="n">
        <x:f>IF(M277="OK",E277*I277,0)</x:f>
        <x:v>0</x:v>
      </x:c>
      <x:c r="O277" s="112" t="n">
        <x:f>IF(M277="OK",E277,0)</x:f>
        <x:v>0</x:v>
      </x:c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30"/>
      <x:c r="B278" s="30"/>
      <x:c r="C278" s="30"/>
      <x:c r="D278" s="30"/>
      <x:c r="E278" s="34"/>
      <x:c r="F278" s="34"/>
      <x:c r="G278" s="34"/>
      <x:c r="H278" s="34"/>
      <x:c r="I278" s="34"/>
      <x:c r="J278" s="35" t="str">
        <x:f>IF(M278&lt;&gt;"OK","",I278-F278)</x:f>
      </x:c>
      <x:c r="K278" s="33" t="str">
        <x:f>IF(AND(M278="OK",OR(NOT(ISNUMBER(Listas!$B$10)),Listas!$B$10&lt;(-4),Listas!$B$10&gt;0)),"REVISAR GAP",IF(M278="", "",IF(M278="REVISAR","REVISAR DADOS",IF(M278="IGNORADO","PESO ZERO",IF(J278&lt;=Listas!$B$10,"GAP CRÍTICO",IF(J278&lt;0,"ABAIXO DO ALVO",IF(J278=0,"NO ALVO","ACIMA DO ALVO")))))))</x:f>
      </x:c>
      <x:c r="L278" s="31"/>
      <x:c r="M278" s="1" t="str">
        <x:f>IF(COUNTA(A278:I278)=0,"",IF(OR(B278="",COUNTIF(Colaboradores!$A$5:$A$104,B278)&lt;&gt;1,AND(C278&lt;&gt;"Competência",C278&lt;&gt;"Meta"),NOT(ISNUMBER(E278)),E278&lt;0),"REVISAR",IF(E278=0,"IGNORADO",IF(OR(COUNT(F278,I278)&lt;&gt;2,MIN(F278,I278)&lt;1,MAX(F278,I278)&gt;5),"REVISAR","OK"))))</x:f>
      </x:c>
      <x:c r="N278" s="112" t="n">
        <x:f>IF(M278="OK",E278*I278,0)</x:f>
        <x:v>0</x:v>
      </x:c>
      <x:c r="O278" s="112" t="n">
        <x:f>IF(M278="OK",E278,0)</x:f>
        <x:v>0</x:v>
      </x:c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30"/>
      <x:c r="B279" s="30"/>
      <x:c r="C279" s="30"/>
      <x:c r="D279" s="30"/>
      <x:c r="E279" s="34"/>
      <x:c r="F279" s="34"/>
      <x:c r="G279" s="34"/>
      <x:c r="H279" s="34"/>
      <x:c r="I279" s="34"/>
      <x:c r="J279" s="35" t="str">
        <x:f>IF(M279&lt;&gt;"OK","",I279-F279)</x:f>
      </x:c>
      <x:c r="K279" s="33" t="str">
        <x:f>IF(AND(M279="OK",OR(NOT(ISNUMBER(Listas!$B$10)),Listas!$B$10&lt;(-4),Listas!$B$10&gt;0)),"REVISAR GAP",IF(M279="", "",IF(M279="REVISAR","REVISAR DADOS",IF(M279="IGNORADO","PESO ZERO",IF(J279&lt;=Listas!$B$10,"GAP CRÍTICO",IF(J279&lt;0,"ABAIXO DO ALVO",IF(J279=0,"NO ALVO","ACIMA DO ALVO")))))))</x:f>
      </x:c>
      <x:c r="L279" s="31"/>
      <x:c r="M279" s="1" t="str">
        <x:f>IF(COUNTA(A279:I279)=0,"",IF(OR(B279="",COUNTIF(Colaboradores!$A$5:$A$104,B279)&lt;&gt;1,AND(C279&lt;&gt;"Competência",C279&lt;&gt;"Meta"),NOT(ISNUMBER(E279)),E279&lt;0),"REVISAR",IF(E279=0,"IGNORADO",IF(OR(COUNT(F279,I279)&lt;&gt;2,MIN(F279,I279)&lt;1,MAX(F279,I279)&gt;5),"REVISAR","OK"))))</x:f>
      </x:c>
      <x:c r="N279" s="112" t="n">
        <x:f>IF(M279="OK",E279*I279,0)</x:f>
        <x:v>0</x:v>
      </x:c>
      <x:c r="O279" s="112" t="n">
        <x:f>IF(M279="OK",E279,0)</x:f>
        <x:v>0</x:v>
      </x:c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30"/>
      <x:c r="B280" s="30"/>
      <x:c r="C280" s="30"/>
      <x:c r="D280" s="30"/>
      <x:c r="E280" s="34"/>
      <x:c r="F280" s="34"/>
      <x:c r="G280" s="34"/>
      <x:c r="H280" s="34"/>
      <x:c r="I280" s="34"/>
      <x:c r="J280" s="35" t="str">
        <x:f>IF(M280&lt;&gt;"OK","",I280-F280)</x:f>
      </x:c>
      <x:c r="K280" s="33" t="str">
        <x:f>IF(AND(M280="OK",OR(NOT(ISNUMBER(Listas!$B$10)),Listas!$B$10&lt;(-4),Listas!$B$10&gt;0)),"REVISAR GAP",IF(M280="", "",IF(M280="REVISAR","REVISAR DADOS",IF(M280="IGNORADO","PESO ZERO",IF(J280&lt;=Listas!$B$10,"GAP CRÍTICO",IF(J280&lt;0,"ABAIXO DO ALVO",IF(J280=0,"NO ALVO","ACIMA DO ALVO")))))))</x:f>
      </x:c>
      <x:c r="L280" s="31"/>
      <x:c r="M280" s="1" t="str">
        <x:f>IF(COUNTA(A280:I280)=0,"",IF(OR(B280="",COUNTIF(Colaboradores!$A$5:$A$104,B280)&lt;&gt;1,AND(C280&lt;&gt;"Competência",C280&lt;&gt;"Meta"),NOT(ISNUMBER(E280)),E280&lt;0),"REVISAR",IF(E280=0,"IGNORADO",IF(OR(COUNT(F280,I280)&lt;&gt;2,MIN(F280,I280)&lt;1,MAX(F280,I280)&gt;5),"REVISAR","OK"))))</x:f>
      </x:c>
      <x:c r="N280" s="112" t="n">
        <x:f>IF(M280="OK",E280*I280,0)</x:f>
        <x:v>0</x:v>
      </x:c>
      <x:c r="O280" s="112" t="n">
        <x:f>IF(M280="OK",E280,0)</x:f>
        <x:v>0</x:v>
      </x:c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30"/>
      <x:c r="B281" s="30"/>
      <x:c r="C281" s="30"/>
      <x:c r="D281" s="30"/>
      <x:c r="E281" s="34"/>
      <x:c r="F281" s="34"/>
      <x:c r="G281" s="34"/>
      <x:c r="H281" s="34"/>
      <x:c r="I281" s="34"/>
      <x:c r="J281" s="35" t="str">
        <x:f>IF(M281&lt;&gt;"OK","",I281-F281)</x:f>
      </x:c>
      <x:c r="K281" s="33" t="str">
        <x:f>IF(AND(M281="OK",OR(NOT(ISNUMBER(Listas!$B$10)),Listas!$B$10&lt;(-4),Listas!$B$10&gt;0)),"REVISAR GAP",IF(M281="", "",IF(M281="REVISAR","REVISAR DADOS",IF(M281="IGNORADO","PESO ZERO",IF(J281&lt;=Listas!$B$10,"GAP CRÍTICO",IF(J281&lt;0,"ABAIXO DO ALVO",IF(J281=0,"NO ALVO","ACIMA DO ALVO")))))))</x:f>
      </x:c>
      <x:c r="L281" s="31"/>
      <x:c r="M281" s="1" t="str">
        <x:f>IF(COUNTA(A281:I281)=0,"",IF(OR(B281="",COUNTIF(Colaboradores!$A$5:$A$104,B281)&lt;&gt;1,AND(C281&lt;&gt;"Competência",C281&lt;&gt;"Meta"),NOT(ISNUMBER(E281)),E281&lt;0),"REVISAR",IF(E281=0,"IGNORADO",IF(OR(COUNT(F281,I281)&lt;&gt;2,MIN(F281,I281)&lt;1,MAX(F281,I281)&gt;5),"REVISAR","OK"))))</x:f>
      </x:c>
      <x:c r="N281" s="112" t="n">
        <x:f>IF(M281="OK",E281*I281,0)</x:f>
        <x:v>0</x:v>
      </x:c>
      <x:c r="O281" s="112" t="n">
        <x:f>IF(M281="OK",E281,0)</x:f>
        <x:v>0</x:v>
      </x:c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30"/>
      <x:c r="B282" s="30"/>
      <x:c r="C282" s="30"/>
      <x:c r="D282" s="30"/>
      <x:c r="E282" s="34"/>
      <x:c r="F282" s="34"/>
      <x:c r="G282" s="34"/>
      <x:c r="H282" s="34"/>
      <x:c r="I282" s="34"/>
      <x:c r="J282" s="35" t="str">
        <x:f>IF(M282&lt;&gt;"OK","",I282-F282)</x:f>
      </x:c>
      <x:c r="K282" s="33" t="str">
        <x:f>IF(AND(M282="OK",OR(NOT(ISNUMBER(Listas!$B$10)),Listas!$B$10&lt;(-4),Listas!$B$10&gt;0)),"REVISAR GAP",IF(M282="", "",IF(M282="REVISAR","REVISAR DADOS",IF(M282="IGNORADO","PESO ZERO",IF(J282&lt;=Listas!$B$10,"GAP CRÍTICO",IF(J282&lt;0,"ABAIXO DO ALVO",IF(J282=0,"NO ALVO","ACIMA DO ALVO")))))))</x:f>
      </x:c>
      <x:c r="L282" s="31"/>
      <x:c r="M282" s="1" t="str">
        <x:f>IF(COUNTA(A282:I282)=0,"",IF(OR(B282="",COUNTIF(Colaboradores!$A$5:$A$104,B282)&lt;&gt;1,AND(C282&lt;&gt;"Competência",C282&lt;&gt;"Meta"),NOT(ISNUMBER(E282)),E282&lt;0),"REVISAR",IF(E282=0,"IGNORADO",IF(OR(COUNT(F282,I282)&lt;&gt;2,MIN(F282,I282)&lt;1,MAX(F282,I282)&gt;5),"REVISAR","OK"))))</x:f>
      </x:c>
      <x:c r="N282" s="112" t="n">
        <x:f>IF(M282="OK",E282*I282,0)</x:f>
        <x:v>0</x:v>
      </x:c>
      <x:c r="O282" s="112" t="n">
        <x:f>IF(M282="OK",E282,0)</x:f>
        <x:v>0</x:v>
      </x:c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30"/>
      <x:c r="B283" s="30"/>
      <x:c r="C283" s="30"/>
      <x:c r="D283" s="30"/>
      <x:c r="E283" s="34"/>
      <x:c r="F283" s="34"/>
      <x:c r="G283" s="34"/>
      <x:c r="H283" s="34"/>
      <x:c r="I283" s="34"/>
      <x:c r="J283" s="35" t="str">
        <x:f>IF(M283&lt;&gt;"OK","",I283-F283)</x:f>
      </x:c>
      <x:c r="K283" s="33" t="str">
        <x:f>IF(AND(M283="OK",OR(NOT(ISNUMBER(Listas!$B$10)),Listas!$B$10&lt;(-4),Listas!$B$10&gt;0)),"REVISAR GAP",IF(M283="", "",IF(M283="REVISAR","REVISAR DADOS",IF(M283="IGNORADO","PESO ZERO",IF(J283&lt;=Listas!$B$10,"GAP CRÍTICO",IF(J283&lt;0,"ABAIXO DO ALVO",IF(J283=0,"NO ALVO","ACIMA DO ALVO")))))))</x:f>
      </x:c>
      <x:c r="L283" s="31"/>
      <x:c r="M283" s="1" t="str">
        <x:f>IF(COUNTA(A283:I283)=0,"",IF(OR(B283="",COUNTIF(Colaboradores!$A$5:$A$104,B283)&lt;&gt;1,AND(C283&lt;&gt;"Competência",C283&lt;&gt;"Meta"),NOT(ISNUMBER(E283)),E283&lt;0),"REVISAR",IF(E283=0,"IGNORADO",IF(OR(COUNT(F283,I283)&lt;&gt;2,MIN(F283,I283)&lt;1,MAX(F283,I283)&gt;5),"REVISAR","OK"))))</x:f>
      </x:c>
      <x:c r="N283" s="112" t="n">
        <x:f>IF(M283="OK",E283*I283,0)</x:f>
        <x:v>0</x:v>
      </x:c>
      <x:c r="O283" s="112" t="n">
        <x:f>IF(M283="OK",E283,0)</x:f>
        <x:v>0</x:v>
      </x:c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30"/>
      <x:c r="B284" s="30"/>
      <x:c r="C284" s="30"/>
      <x:c r="D284" s="30"/>
      <x:c r="E284" s="34"/>
      <x:c r="F284" s="34"/>
      <x:c r="G284" s="34"/>
      <x:c r="H284" s="34"/>
      <x:c r="I284" s="34"/>
      <x:c r="J284" s="35" t="str">
        <x:f>IF(M284&lt;&gt;"OK","",I284-F284)</x:f>
      </x:c>
      <x:c r="K284" s="33" t="str">
        <x:f>IF(AND(M284="OK",OR(NOT(ISNUMBER(Listas!$B$10)),Listas!$B$10&lt;(-4),Listas!$B$10&gt;0)),"REVISAR GAP",IF(M284="", "",IF(M284="REVISAR","REVISAR DADOS",IF(M284="IGNORADO","PESO ZERO",IF(J284&lt;=Listas!$B$10,"GAP CRÍTICO",IF(J284&lt;0,"ABAIXO DO ALVO",IF(J284=0,"NO ALVO","ACIMA DO ALVO")))))))</x:f>
      </x:c>
      <x:c r="L284" s="31"/>
      <x:c r="M284" s="1" t="str">
        <x:f>IF(COUNTA(A284:I284)=0,"",IF(OR(B284="",COUNTIF(Colaboradores!$A$5:$A$104,B284)&lt;&gt;1,AND(C284&lt;&gt;"Competência",C284&lt;&gt;"Meta"),NOT(ISNUMBER(E284)),E284&lt;0),"REVISAR",IF(E284=0,"IGNORADO",IF(OR(COUNT(F284,I284)&lt;&gt;2,MIN(F284,I284)&lt;1,MAX(F284,I284)&gt;5),"REVISAR","OK"))))</x:f>
      </x:c>
      <x:c r="N284" s="112" t="n">
        <x:f>IF(M284="OK",E284*I284,0)</x:f>
        <x:v>0</x:v>
      </x:c>
      <x:c r="O284" s="112" t="n">
        <x:f>IF(M284="OK",E284,0)</x:f>
        <x:v>0</x:v>
      </x:c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30"/>
      <x:c r="B285" s="30"/>
      <x:c r="C285" s="30"/>
      <x:c r="D285" s="30"/>
      <x:c r="E285" s="34"/>
      <x:c r="F285" s="34"/>
      <x:c r="G285" s="34"/>
      <x:c r="H285" s="34"/>
      <x:c r="I285" s="34"/>
      <x:c r="J285" s="35" t="str">
        <x:f>IF(M285&lt;&gt;"OK","",I285-F285)</x:f>
      </x:c>
      <x:c r="K285" s="33" t="str">
        <x:f>IF(AND(M285="OK",OR(NOT(ISNUMBER(Listas!$B$10)),Listas!$B$10&lt;(-4),Listas!$B$10&gt;0)),"REVISAR GAP",IF(M285="", "",IF(M285="REVISAR","REVISAR DADOS",IF(M285="IGNORADO","PESO ZERO",IF(J285&lt;=Listas!$B$10,"GAP CRÍTICO",IF(J285&lt;0,"ABAIXO DO ALVO",IF(J285=0,"NO ALVO","ACIMA DO ALVO")))))))</x:f>
      </x:c>
      <x:c r="L285" s="31"/>
      <x:c r="M285" s="1" t="str">
        <x:f>IF(COUNTA(A285:I285)=0,"",IF(OR(B285="",COUNTIF(Colaboradores!$A$5:$A$104,B285)&lt;&gt;1,AND(C285&lt;&gt;"Competência",C285&lt;&gt;"Meta"),NOT(ISNUMBER(E285)),E285&lt;0),"REVISAR",IF(E285=0,"IGNORADO",IF(OR(COUNT(F285,I285)&lt;&gt;2,MIN(F285,I285)&lt;1,MAX(F285,I285)&gt;5),"REVISAR","OK"))))</x:f>
      </x:c>
      <x:c r="N285" s="112" t="n">
        <x:f>IF(M285="OK",E285*I285,0)</x:f>
        <x:v>0</x:v>
      </x:c>
      <x:c r="O285" s="112" t="n">
        <x:f>IF(M285="OK",E285,0)</x:f>
        <x:v>0</x:v>
      </x:c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30"/>
      <x:c r="B286" s="30"/>
      <x:c r="C286" s="30"/>
      <x:c r="D286" s="30"/>
      <x:c r="E286" s="34"/>
      <x:c r="F286" s="34"/>
      <x:c r="G286" s="34"/>
      <x:c r="H286" s="34"/>
      <x:c r="I286" s="34"/>
      <x:c r="J286" s="35" t="str">
        <x:f>IF(M286&lt;&gt;"OK","",I286-F286)</x:f>
      </x:c>
      <x:c r="K286" s="33" t="str">
        <x:f>IF(AND(M286="OK",OR(NOT(ISNUMBER(Listas!$B$10)),Listas!$B$10&lt;(-4),Listas!$B$10&gt;0)),"REVISAR GAP",IF(M286="", "",IF(M286="REVISAR","REVISAR DADOS",IF(M286="IGNORADO","PESO ZERO",IF(J286&lt;=Listas!$B$10,"GAP CRÍTICO",IF(J286&lt;0,"ABAIXO DO ALVO",IF(J286=0,"NO ALVO","ACIMA DO ALVO")))))))</x:f>
      </x:c>
      <x:c r="L286" s="31"/>
      <x:c r="M286" s="1" t="str">
        <x:f>IF(COUNTA(A286:I286)=0,"",IF(OR(B286="",COUNTIF(Colaboradores!$A$5:$A$104,B286)&lt;&gt;1,AND(C286&lt;&gt;"Competência",C286&lt;&gt;"Meta"),NOT(ISNUMBER(E286)),E286&lt;0),"REVISAR",IF(E286=0,"IGNORADO",IF(OR(COUNT(F286,I286)&lt;&gt;2,MIN(F286,I286)&lt;1,MAX(F286,I286)&gt;5),"REVISAR","OK"))))</x:f>
      </x:c>
      <x:c r="N286" s="112" t="n">
        <x:f>IF(M286="OK",E286*I286,0)</x:f>
        <x:v>0</x:v>
      </x:c>
      <x:c r="O286" s="112" t="n">
        <x:f>IF(M286="OK",E286,0)</x:f>
        <x:v>0</x:v>
      </x:c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30"/>
      <x:c r="B287" s="30"/>
      <x:c r="C287" s="30"/>
      <x:c r="D287" s="30"/>
      <x:c r="E287" s="34"/>
      <x:c r="F287" s="34"/>
      <x:c r="G287" s="34"/>
      <x:c r="H287" s="34"/>
      <x:c r="I287" s="34"/>
      <x:c r="J287" s="35" t="str">
        <x:f>IF(M287&lt;&gt;"OK","",I287-F287)</x:f>
      </x:c>
      <x:c r="K287" s="33" t="str">
        <x:f>IF(AND(M287="OK",OR(NOT(ISNUMBER(Listas!$B$10)),Listas!$B$10&lt;(-4),Listas!$B$10&gt;0)),"REVISAR GAP",IF(M287="", "",IF(M287="REVISAR","REVISAR DADOS",IF(M287="IGNORADO","PESO ZERO",IF(J287&lt;=Listas!$B$10,"GAP CRÍTICO",IF(J287&lt;0,"ABAIXO DO ALVO",IF(J287=0,"NO ALVO","ACIMA DO ALVO")))))))</x:f>
      </x:c>
      <x:c r="L287" s="31"/>
      <x:c r="M287" s="1" t="str">
        <x:f>IF(COUNTA(A287:I287)=0,"",IF(OR(B287="",COUNTIF(Colaboradores!$A$5:$A$104,B287)&lt;&gt;1,AND(C287&lt;&gt;"Competência",C287&lt;&gt;"Meta"),NOT(ISNUMBER(E287)),E287&lt;0),"REVISAR",IF(E287=0,"IGNORADO",IF(OR(COUNT(F287,I287)&lt;&gt;2,MIN(F287,I287)&lt;1,MAX(F287,I287)&gt;5),"REVISAR","OK"))))</x:f>
      </x:c>
      <x:c r="N287" s="112" t="n">
        <x:f>IF(M287="OK",E287*I287,0)</x:f>
        <x:v>0</x:v>
      </x:c>
      <x:c r="O287" s="112" t="n">
        <x:f>IF(M287="OK",E287,0)</x:f>
        <x:v>0</x:v>
      </x:c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30"/>
      <x:c r="B288" s="30"/>
      <x:c r="C288" s="30"/>
      <x:c r="D288" s="30"/>
      <x:c r="E288" s="34"/>
      <x:c r="F288" s="34"/>
      <x:c r="G288" s="34"/>
      <x:c r="H288" s="34"/>
      <x:c r="I288" s="34"/>
      <x:c r="J288" s="35" t="str">
        <x:f>IF(M288&lt;&gt;"OK","",I288-F288)</x:f>
      </x:c>
      <x:c r="K288" s="33" t="str">
        <x:f>IF(AND(M288="OK",OR(NOT(ISNUMBER(Listas!$B$10)),Listas!$B$10&lt;(-4),Listas!$B$10&gt;0)),"REVISAR GAP",IF(M288="", "",IF(M288="REVISAR","REVISAR DADOS",IF(M288="IGNORADO","PESO ZERO",IF(J288&lt;=Listas!$B$10,"GAP CRÍTICO",IF(J288&lt;0,"ABAIXO DO ALVO",IF(J288=0,"NO ALVO","ACIMA DO ALVO")))))))</x:f>
      </x:c>
      <x:c r="L288" s="31"/>
      <x:c r="M288" s="1" t="str">
        <x:f>IF(COUNTA(A288:I288)=0,"",IF(OR(B288="",COUNTIF(Colaboradores!$A$5:$A$104,B288)&lt;&gt;1,AND(C288&lt;&gt;"Competência",C288&lt;&gt;"Meta"),NOT(ISNUMBER(E288)),E288&lt;0),"REVISAR",IF(E288=0,"IGNORADO",IF(OR(COUNT(F288,I288)&lt;&gt;2,MIN(F288,I288)&lt;1,MAX(F288,I288)&gt;5),"REVISAR","OK"))))</x:f>
      </x:c>
      <x:c r="N288" s="112" t="n">
        <x:f>IF(M288="OK",E288*I288,0)</x:f>
        <x:v>0</x:v>
      </x:c>
      <x:c r="O288" s="112" t="n">
        <x:f>IF(M288="OK",E288,0)</x:f>
        <x:v>0</x:v>
      </x:c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30"/>
      <x:c r="B289" s="30"/>
      <x:c r="C289" s="30"/>
      <x:c r="D289" s="30"/>
      <x:c r="E289" s="34"/>
      <x:c r="F289" s="34"/>
      <x:c r="G289" s="34"/>
      <x:c r="H289" s="34"/>
      <x:c r="I289" s="34"/>
      <x:c r="J289" s="35" t="str">
        <x:f>IF(M289&lt;&gt;"OK","",I289-F289)</x:f>
      </x:c>
      <x:c r="K289" s="33" t="str">
        <x:f>IF(AND(M289="OK",OR(NOT(ISNUMBER(Listas!$B$10)),Listas!$B$10&lt;(-4),Listas!$B$10&gt;0)),"REVISAR GAP",IF(M289="", "",IF(M289="REVISAR","REVISAR DADOS",IF(M289="IGNORADO","PESO ZERO",IF(J289&lt;=Listas!$B$10,"GAP CRÍTICO",IF(J289&lt;0,"ABAIXO DO ALVO",IF(J289=0,"NO ALVO","ACIMA DO ALVO")))))))</x:f>
      </x:c>
      <x:c r="L289" s="31"/>
      <x:c r="M289" s="1" t="str">
        <x:f>IF(COUNTA(A289:I289)=0,"",IF(OR(B289="",COUNTIF(Colaboradores!$A$5:$A$104,B289)&lt;&gt;1,AND(C289&lt;&gt;"Competência",C289&lt;&gt;"Meta"),NOT(ISNUMBER(E289)),E289&lt;0),"REVISAR",IF(E289=0,"IGNORADO",IF(OR(COUNT(F289,I289)&lt;&gt;2,MIN(F289,I289)&lt;1,MAX(F289,I289)&gt;5),"REVISAR","OK"))))</x:f>
      </x:c>
      <x:c r="N289" s="112" t="n">
        <x:f>IF(M289="OK",E289*I289,0)</x:f>
        <x:v>0</x:v>
      </x:c>
      <x:c r="O289" s="112" t="n">
        <x:f>IF(M289="OK",E289,0)</x:f>
        <x:v>0</x:v>
      </x:c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30"/>
      <x:c r="B290" s="30"/>
      <x:c r="C290" s="30"/>
      <x:c r="D290" s="30"/>
      <x:c r="E290" s="34"/>
      <x:c r="F290" s="34"/>
      <x:c r="G290" s="34"/>
      <x:c r="H290" s="34"/>
      <x:c r="I290" s="34"/>
      <x:c r="J290" s="35" t="str">
        <x:f>IF(M290&lt;&gt;"OK","",I290-F290)</x:f>
      </x:c>
      <x:c r="K290" s="33" t="str">
        <x:f>IF(AND(M290="OK",OR(NOT(ISNUMBER(Listas!$B$10)),Listas!$B$10&lt;(-4),Listas!$B$10&gt;0)),"REVISAR GAP",IF(M290="", "",IF(M290="REVISAR","REVISAR DADOS",IF(M290="IGNORADO","PESO ZERO",IF(J290&lt;=Listas!$B$10,"GAP CRÍTICO",IF(J290&lt;0,"ABAIXO DO ALVO",IF(J290=0,"NO ALVO","ACIMA DO ALVO")))))))</x:f>
      </x:c>
      <x:c r="L290" s="31"/>
      <x:c r="M290" s="1" t="str">
        <x:f>IF(COUNTA(A290:I290)=0,"",IF(OR(B290="",COUNTIF(Colaboradores!$A$5:$A$104,B290)&lt;&gt;1,AND(C290&lt;&gt;"Competência",C290&lt;&gt;"Meta"),NOT(ISNUMBER(E290)),E290&lt;0),"REVISAR",IF(E290=0,"IGNORADO",IF(OR(COUNT(F290,I290)&lt;&gt;2,MIN(F290,I290)&lt;1,MAX(F290,I290)&gt;5),"REVISAR","OK"))))</x:f>
      </x:c>
      <x:c r="N290" s="112" t="n">
        <x:f>IF(M290="OK",E290*I290,0)</x:f>
        <x:v>0</x:v>
      </x:c>
      <x:c r="O290" s="112" t="n">
        <x:f>IF(M290="OK",E290,0)</x:f>
        <x:v>0</x:v>
      </x:c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30"/>
      <x:c r="B291" s="30"/>
      <x:c r="C291" s="30"/>
      <x:c r="D291" s="30"/>
      <x:c r="E291" s="34"/>
      <x:c r="F291" s="34"/>
      <x:c r="G291" s="34"/>
      <x:c r="H291" s="34"/>
      <x:c r="I291" s="34"/>
      <x:c r="J291" s="35" t="str">
        <x:f>IF(M291&lt;&gt;"OK","",I291-F291)</x:f>
      </x:c>
      <x:c r="K291" s="33" t="str">
        <x:f>IF(AND(M291="OK",OR(NOT(ISNUMBER(Listas!$B$10)),Listas!$B$10&lt;(-4),Listas!$B$10&gt;0)),"REVISAR GAP",IF(M291="", "",IF(M291="REVISAR","REVISAR DADOS",IF(M291="IGNORADO","PESO ZERO",IF(J291&lt;=Listas!$B$10,"GAP CRÍTICO",IF(J291&lt;0,"ABAIXO DO ALVO",IF(J291=0,"NO ALVO","ACIMA DO ALVO")))))))</x:f>
      </x:c>
      <x:c r="L291" s="31"/>
      <x:c r="M291" s="1" t="str">
        <x:f>IF(COUNTA(A291:I291)=0,"",IF(OR(B291="",COUNTIF(Colaboradores!$A$5:$A$104,B291)&lt;&gt;1,AND(C291&lt;&gt;"Competência",C291&lt;&gt;"Meta"),NOT(ISNUMBER(E291)),E291&lt;0),"REVISAR",IF(E291=0,"IGNORADO",IF(OR(COUNT(F291,I291)&lt;&gt;2,MIN(F291,I291)&lt;1,MAX(F291,I291)&gt;5),"REVISAR","OK"))))</x:f>
      </x:c>
      <x:c r="N291" s="112" t="n">
        <x:f>IF(M291="OK",E291*I291,0)</x:f>
        <x:v>0</x:v>
      </x:c>
      <x:c r="O291" s="112" t="n">
        <x:f>IF(M291="OK",E291,0)</x:f>
        <x:v>0</x:v>
      </x:c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30"/>
      <x:c r="B292" s="30"/>
      <x:c r="C292" s="30"/>
      <x:c r="D292" s="30"/>
      <x:c r="E292" s="34"/>
      <x:c r="F292" s="34"/>
      <x:c r="G292" s="34"/>
      <x:c r="H292" s="34"/>
      <x:c r="I292" s="34"/>
      <x:c r="J292" s="35" t="str">
        <x:f>IF(M292&lt;&gt;"OK","",I292-F292)</x:f>
      </x:c>
      <x:c r="K292" s="33" t="str">
        <x:f>IF(AND(M292="OK",OR(NOT(ISNUMBER(Listas!$B$10)),Listas!$B$10&lt;(-4),Listas!$B$10&gt;0)),"REVISAR GAP",IF(M292="", "",IF(M292="REVISAR","REVISAR DADOS",IF(M292="IGNORADO","PESO ZERO",IF(J292&lt;=Listas!$B$10,"GAP CRÍTICO",IF(J292&lt;0,"ABAIXO DO ALVO",IF(J292=0,"NO ALVO","ACIMA DO ALVO")))))))</x:f>
      </x:c>
      <x:c r="L292" s="31"/>
      <x:c r="M292" s="1" t="str">
        <x:f>IF(COUNTA(A292:I292)=0,"",IF(OR(B292="",COUNTIF(Colaboradores!$A$5:$A$104,B292)&lt;&gt;1,AND(C292&lt;&gt;"Competência",C292&lt;&gt;"Meta"),NOT(ISNUMBER(E292)),E292&lt;0),"REVISAR",IF(E292=0,"IGNORADO",IF(OR(COUNT(F292,I292)&lt;&gt;2,MIN(F292,I292)&lt;1,MAX(F292,I292)&gt;5),"REVISAR","OK"))))</x:f>
      </x:c>
      <x:c r="N292" s="112" t="n">
        <x:f>IF(M292="OK",E292*I292,0)</x:f>
        <x:v>0</x:v>
      </x:c>
      <x:c r="O292" s="112" t="n">
        <x:f>IF(M292="OK",E292,0)</x:f>
        <x:v>0</x:v>
      </x:c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30"/>
      <x:c r="B293" s="30"/>
      <x:c r="C293" s="30"/>
      <x:c r="D293" s="30"/>
      <x:c r="E293" s="34"/>
      <x:c r="F293" s="34"/>
      <x:c r="G293" s="34"/>
      <x:c r="H293" s="34"/>
      <x:c r="I293" s="34"/>
      <x:c r="J293" s="35" t="str">
        <x:f>IF(M293&lt;&gt;"OK","",I293-F293)</x:f>
      </x:c>
      <x:c r="K293" s="33" t="str">
        <x:f>IF(AND(M293="OK",OR(NOT(ISNUMBER(Listas!$B$10)),Listas!$B$10&lt;(-4),Listas!$B$10&gt;0)),"REVISAR GAP",IF(M293="", "",IF(M293="REVISAR","REVISAR DADOS",IF(M293="IGNORADO","PESO ZERO",IF(J293&lt;=Listas!$B$10,"GAP CRÍTICO",IF(J293&lt;0,"ABAIXO DO ALVO",IF(J293=0,"NO ALVO","ACIMA DO ALVO")))))))</x:f>
      </x:c>
      <x:c r="L293" s="31"/>
      <x:c r="M293" s="1" t="str">
        <x:f>IF(COUNTA(A293:I293)=0,"",IF(OR(B293="",COUNTIF(Colaboradores!$A$5:$A$104,B293)&lt;&gt;1,AND(C293&lt;&gt;"Competência",C293&lt;&gt;"Meta"),NOT(ISNUMBER(E293)),E293&lt;0),"REVISAR",IF(E293=0,"IGNORADO",IF(OR(COUNT(F293,I293)&lt;&gt;2,MIN(F293,I293)&lt;1,MAX(F293,I293)&gt;5),"REVISAR","OK"))))</x:f>
      </x:c>
      <x:c r="N293" s="112" t="n">
        <x:f>IF(M293="OK",E293*I293,0)</x:f>
        <x:v>0</x:v>
      </x:c>
      <x:c r="O293" s="112" t="n">
        <x:f>IF(M293="OK",E293,0)</x:f>
        <x:v>0</x:v>
      </x:c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30"/>
      <x:c r="B294" s="30"/>
      <x:c r="C294" s="30"/>
      <x:c r="D294" s="30"/>
      <x:c r="E294" s="34"/>
      <x:c r="F294" s="34"/>
      <x:c r="G294" s="34"/>
      <x:c r="H294" s="34"/>
      <x:c r="I294" s="34"/>
      <x:c r="J294" s="35" t="str">
        <x:f>IF(M294&lt;&gt;"OK","",I294-F294)</x:f>
      </x:c>
      <x:c r="K294" s="33" t="str">
        <x:f>IF(AND(M294="OK",OR(NOT(ISNUMBER(Listas!$B$10)),Listas!$B$10&lt;(-4),Listas!$B$10&gt;0)),"REVISAR GAP",IF(M294="", "",IF(M294="REVISAR","REVISAR DADOS",IF(M294="IGNORADO","PESO ZERO",IF(J294&lt;=Listas!$B$10,"GAP CRÍTICO",IF(J294&lt;0,"ABAIXO DO ALVO",IF(J294=0,"NO ALVO","ACIMA DO ALVO")))))))</x:f>
      </x:c>
      <x:c r="L294" s="31"/>
      <x:c r="M294" s="1" t="str">
        <x:f>IF(COUNTA(A294:I294)=0,"",IF(OR(B294="",COUNTIF(Colaboradores!$A$5:$A$104,B294)&lt;&gt;1,AND(C294&lt;&gt;"Competência",C294&lt;&gt;"Meta"),NOT(ISNUMBER(E294)),E294&lt;0),"REVISAR",IF(E294=0,"IGNORADO",IF(OR(COUNT(F294,I294)&lt;&gt;2,MIN(F294,I294)&lt;1,MAX(F294,I294)&gt;5),"REVISAR","OK"))))</x:f>
      </x:c>
      <x:c r="N294" s="112" t="n">
        <x:f>IF(M294="OK",E294*I294,0)</x:f>
        <x:v>0</x:v>
      </x:c>
      <x:c r="O294" s="112" t="n">
        <x:f>IF(M294="OK",E294,0)</x:f>
        <x:v>0</x:v>
      </x:c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30"/>
      <x:c r="B295" s="30"/>
      <x:c r="C295" s="30"/>
      <x:c r="D295" s="30"/>
      <x:c r="E295" s="34"/>
      <x:c r="F295" s="34"/>
      <x:c r="G295" s="34"/>
      <x:c r="H295" s="34"/>
      <x:c r="I295" s="34"/>
      <x:c r="J295" s="35" t="str">
        <x:f>IF(M295&lt;&gt;"OK","",I295-F295)</x:f>
      </x:c>
      <x:c r="K295" s="33" t="str">
        <x:f>IF(AND(M295="OK",OR(NOT(ISNUMBER(Listas!$B$10)),Listas!$B$10&lt;(-4),Listas!$B$10&gt;0)),"REVISAR GAP",IF(M295="", "",IF(M295="REVISAR","REVISAR DADOS",IF(M295="IGNORADO","PESO ZERO",IF(J295&lt;=Listas!$B$10,"GAP CRÍTICO",IF(J295&lt;0,"ABAIXO DO ALVO",IF(J295=0,"NO ALVO","ACIMA DO ALVO")))))))</x:f>
      </x:c>
      <x:c r="L295" s="31"/>
      <x:c r="M295" s="1" t="str">
        <x:f>IF(COUNTA(A295:I295)=0,"",IF(OR(B295="",COUNTIF(Colaboradores!$A$5:$A$104,B295)&lt;&gt;1,AND(C295&lt;&gt;"Competência",C295&lt;&gt;"Meta"),NOT(ISNUMBER(E295)),E295&lt;0),"REVISAR",IF(E295=0,"IGNORADO",IF(OR(COUNT(F295,I295)&lt;&gt;2,MIN(F295,I295)&lt;1,MAX(F295,I295)&gt;5),"REVISAR","OK"))))</x:f>
      </x:c>
      <x:c r="N295" s="112" t="n">
        <x:f>IF(M295="OK",E295*I295,0)</x:f>
        <x:v>0</x:v>
      </x:c>
      <x:c r="O295" s="112" t="n">
        <x:f>IF(M295="OK",E295,0)</x:f>
        <x:v>0</x:v>
      </x:c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30"/>
      <x:c r="B296" s="30"/>
      <x:c r="C296" s="30"/>
      <x:c r="D296" s="30"/>
      <x:c r="E296" s="34"/>
      <x:c r="F296" s="34"/>
      <x:c r="G296" s="34"/>
      <x:c r="H296" s="34"/>
      <x:c r="I296" s="34"/>
      <x:c r="J296" s="35" t="str">
        <x:f>IF(M296&lt;&gt;"OK","",I296-F296)</x:f>
      </x:c>
      <x:c r="K296" s="33" t="str">
        <x:f>IF(AND(M296="OK",OR(NOT(ISNUMBER(Listas!$B$10)),Listas!$B$10&lt;(-4),Listas!$B$10&gt;0)),"REVISAR GAP",IF(M296="", "",IF(M296="REVISAR","REVISAR DADOS",IF(M296="IGNORADO","PESO ZERO",IF(J296&lt;=Listas!$B$10,"GAP CRÍTICO",IF(J296&lt;0,"ABAIXO DO ALVO",IF(J296=0,"NO ALVO","ACIMA DO ALVO")))))))</x:f>
      </x:c>
      <x:c r="L296" s="31"/>
      <x:c r="M296" s="1" t="str">
        <x:f>IF(COUNTA(A296:I296)=0,"",IF(OR(B296="",COUNTIF(Colaboradores!$A$5:$A$104,B296)&lt;&gt;1,AND(C296&lt;&gt;"Competência",C296&lt;&gt;"Meta"),NOT(ISNUMBER(E296)),E296&lt;0),"REVISAR",IF(E296=0,"IGNORADO",IF(OR(COUNT(F296,I296)&lt;&gt;2,MIN(F296,I296)&lt;1,MAX(F296,I296)&gt;5),"REVISAR","OK"))))</x:f>
      </x:c>
      <x:c r="N296" s="112" t="n">
        <x:f>IF(M296="OK",E296*I296,0)</x:f>
        <x:v>0</x:v>
      </x:c>
      <x:c r="O296" s="112" t="n">
        <x:f>IF(M296="OK",E296,0)</x:f>
        <x:v>0</x:v>
      </x:c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30"/>
      <x:c r="B297" s="30"/>
      <x:c r="C297" s="30"/>
      <x:c r="D297" s="30"/>
      <x:c r="E297" s="34"/>
      <x:c r="F297" s="34"/>
      <x:c r="G297" s="34"/>
      <x:c r="H297" s="34"/>
      <x:c r="I297" s="34"/>
      <x:c r="J297" s="35" t="str">
        <x:f>IF(M297&lt;&gt;"OK","",I297-F297)</x:f>
      </x:c>
      <x:c r="K297" s="33" t="str">
        <x:f>IF(AND(M297="OK",OR(NOT(ISNUMBER(Listas!$B$10)),Listas!$B$10&lt;(-4),Listas!$B$10&gt;0)),"REVISAR GAP",IF(M297="", "",IF(M297="REVISAR","REVISAR DADOS",IF(M297="IGNORADO","PESO ZERO",IF(J297&lt;=Listas!$B$10,"GAP CRÍTICO",IF(J297&lt;0,"ABAIXO DO ALVO",IF(J297=0,"NO ALVO","ACIMA DO ALVO")))))))</x:f>
      </x:c>
      <x:c r="L297" s="31"/>
      <x:c r="M297" s="1" t="str">
        <x:f>IF(COUNTA(A297:I297)=0,"",IF(OR(B297="",COUNTIF(Colaboradores!$A$5:$A$104,B297)&lt;&gt;1,AND(C297&lt;&gt;"Competência",C297&lt;&gt;"Meta"),NOT(ISNUMBER(E297)),E297&lt;0),"REVISAR",IF(E297=0,"IGNORADO",IF(OR(COUNT(F297,I297)&lt;&gt;2,MIN(F297,I297)&lt;1,MAX(F297,I297)&gt;5),"REVISAR","OK"))))</x:f>
      </x:c>
      <x:c r="N297" s="112" t="n">
        <x:f>IF(M297="OK",E297*I297,0)</x:f>
        <x:v>0</x:v>
      </x:c>
      <x:c r="O297" s="112" t="n">
        <x:f>IF(M297="OK",E297,0)</x:f>
        <x:v>0</x:v>
      </x:c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30"/>
      <x:c r="B298" s="30"/>
      <x:c r="C298" s="30"/>
      <x:c r="D298" s="30"/>
      <x:c r="E298" s="34"/>
      <x:c r="F298" s="34"/>
      <x:c r="G298" s="34"/>
      <x:c r="H298" s="34"/>
      <x:c r="I298" s="34"/>
      <x:c r="J298" s="35" t="str">
        <x:f>IF(M298&lt;&gt;"OK","",I298-F298)</x:f>
      </x:c>
      <x:c r="K298" s="33" t="str">
        <x:f>IF(AND(M298="OK",OR(NOT(ISNUMBER(Listas!$B$10)),Listas!$B$10&lt;(-4),Listas!$B$10&gt;0)),"REVISAR GAP",IF(M298="", "",IF(M298="REVISAR","REVISAR DADOS",IF(M298="IGNORADO","PESO ZERO",IF(J298&lt;=Listas!$B$10,"GAP CRÍTICO",IF(J298&lt;0,"ABAIXO DO ALVO",IF(J298=0,"NO ALVO","ACIMA DO ALVO")))))))</x:f>
      </x:c>
      <x:c r="L298" s="31"/>
      <x:c r="M298" s="1" t="str">
        <x:f>IF(COUNTA(A298:I298)=0,"",IF(OR(B298="",COUNTIF(Colaboradores!$A$5:$A$104,B298)&lt;&gt;1,AND(C298&lt;&gt;"Competência",C298&lt;&gt;"Meta"),NOT(ISNUMBER(E298)),E298&lt;0),"REVISAR",IF(E298=0,"IGNORADO",IF(OR(COUNT(F298,I298)&lt;&gt;2,MIN(F298,I298)&lt;1,MAX(F298,I298)&gt;5),"REVISAR","OK"))))</x:f>
      </x:c>
      <x:c r="N298" s="112" t="n">
        <x:f>IF(M298="OK",E298*I298,0)</x:f>
        <x:v>0</x:v>
      </x:c>
      <x:c r="O298" s="112" t="n">
        <x:f>IF(M298="OK",E298,0)</x:f>
        <x:v>0</x:v>
      </x:c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30"/>
      <x:c r="B299" s="30"/>
      <x:c r="C299" s="30"/>
      <x:c r="D299" s="30"/>
      <x:c r="E299" s="34"/>
      <x:c r="F299" s="34"/>
      <x:c r="G299" s="34"/>
      <x:c r="H299" s="34"/>
      <x:c r="I299" s="34"/>
      <x:c r="J299" s="35" t="str">
        <x:f>IF(M299&lt;&gt;"OK","",I299-F299)</x:f>
      </x:c>
      <x:c r="K299" s="33" t="str">
        <x:f>IF(AND(M299="OK",OR(NOT(ISNUMBER(Listas!$B$10)),Listas!$B$10&lt;(-4),Listas!$B$10&gt;0)),"REVISAR GAP",IF(M299="", "",IF(M299="REVISAR","REVISAR DADOS",IF(M299="IGNORADO","PESO ZERO",IF(J299&lt;=Listas!$B$10,"GAP CRÍTICO",IF(J299&lt;0,"ABAIXO DO ALVO",IF(J299=0,"NO ALVO","ACIMA DO ALVO")))))))</x:f>
      </x:c>
      <x:c r="L299" s="31"/>
      <x:c r="M299" s="1" t="str">
        <x:f>IF(COUNTA(A299:I299)=0,"",IF(OR(B299="",COUNTIF(Colaboradores!$A$5:$A$104,B299)&lt;&gt;1,AND(C299&lt;&gt;"Competência",C299&lt;&gt;"Meta"),NOT(ISNUMBER(E299)),E299&lt;0),"REVISAR",IF(E299=0,"IGNORADO",IF(OR(COUNT(F299,I299)&lt;&gt;2,MIN(F299,I299)&lt;1,MAX(F299,I299)&gt;5),"REVISAR","OK"))))</x:f>
      </x:c>
      <x:c r="N299" s="112" t="n">
        <x:f>IF(M299="OK",E299*I299,0)</x:f>
        <x:v>0</x:v>
      </x:c>
      <x:c r="O299" s="112" t="n">
        <x:f>IF(M299="OK",E299,0)</x:f>
        <x:v>0</x:v>
      </x:c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30"/>
      <x:c r="B300" s="30"/>
      <x:c r="C300" s="30"/>
      <x:c r="D300" s="30"/>
      <x:c r="E300" s="34"/>
      <x:c r="F300" s="34"/>
      <x:c r="G300" s="34"/>
      <x:c r="H300" s="34"/>
      <x:c r="I300" s="34"/>
      <x:c r="J300" s="35" t="str">
        <x:f>IF(M300&lt;&gt;"OK","",I300-F300)</x:f>
      </x:c>
      <x:c r="K300" s="33" t="str">
        <x:f>IF(AND(M300="OK",OR(NOT(ISNUMBER(Listas!$B$10)),Listas!$B$10&lt;(-4),Listas!$B$10&gt;0)),"REVISAR GAP",IF(M300="", "",IF(M300="REVISAR","REVISAR DADOS",IF(M300="IGNORADO","PESO ZERO",IF(J300&lt;=Listas!$B$10,"GAP CRÍTICO",IF(J300&lt;0,"ABAIXO DO ALVO",IF(J300=0,"NO ALVO","ACIMA DO ALVO")))))))</x:f>
      </x:c>
      <x:c r="L300" s="31"/>
      <x:c r="M300" s="1" t="str">
        <x:f>IF(COUNTA(A300:I300)=0,"",IF(OR(B300="",COUNTIF(Colaboradores!$A$5:$A$104,B300)&lt;&gt;1,AND(C300&lt;&gt;"Competência",C300&lt;&gt;"Meta"),NOT(ISNUMBER(E300)),E300&lt;0),"REVISAR",IF(E300=0,"IGNORADO",IF(OR(COUNT(F300,I300)&lt;&gt;2,MIN(F300,I300)&lt;1,MAX(F300,I300)&gt;5),"REVISAR","OK"))))</x:f>
      </x:c>
      <x:c r="N300" s="112" t="n">
        <x:f>IF(M300="OK",E300*I300,0)</x:f>
        <x:v>0</x:v>
      </x:c>
      <x:c r="O300" s="112" t="n">
        <x:f>IF(M300="OK",E300,0)</x:f>
        <x:v>0</x:v>
      </x:c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30"/>
      <x:c r="B301" s="30"/>
      <x:c r="C301" s="30"/>
      <x:c r="D301" s="30"/>
      <x:c r="E301" s="34"/>
      <x:c r="F301" s="34"/>
      <x:c r="G301" s="34"/>
      <x:c r="H301" s="34"/>
      <x:c r="I301" s="34"/>
      <x:c r="J301" s="35" t="str">
        <x:f>IF(M301&lt;&gt;"OK","",I301-F301)</x:f>
      </x:c>
      <x:c r="K301" s="33" t="str">
        <x:f>IF(AND(M301="OK",OR(NOT(ISNUMBER(Listas!$B$10)),Listas!$B$10&lt;(-4),Listas!$B$10&gt;0)),"REVISAR GAP",IF(M301="", "",IF(M301="REVISAR","REVISAR DADOS",IF(M301="IGNORADO","PESO ZERO",IF(J301&lt;=Listas!$B$10,"GAP CRÍTICO",IF(J301&lt;0,"ABAIXO DO ALVO",IF(J301=0,"NO ALVO","ACIMA DO ALVO")))))))</x:f>
      </x:c>
      <x:c r="L301" s="31"/>
      <x:c r="M301" s="1" t="str">
        <x:f>IF(COUNTA(A301:I301)=0,"",IF(OR(B301="",COUNTIF(Colaboradores!$A$5:$A$104,B301)&lt;&gt;1,AND(C301&lt;&gt;"Competência",C301&lt;&gt;"Meta"),NOT(ISNUMBER(E301)),E301&lt;0),"REVISAR",IF(E301=0,"IGNORADO",IF(OR(COUNT(F301,I301)&lt;&gt;2,MIN(F301,I301)&lt;1,MAX(F301,I301)&gt;5),"REVISAR","OK"))))</x:f>
      </x:c>
      <x:c r="N301" s="112" t="n">
        <x:f>IF(M301="OK",E301*I301,0)</x:f>
        <x:v>0</x:v>
      </x:c>
      <x:c r="O301" s="112" t="n">
        <x:f>IF(M301="OK",E301,0)</x:f>
        <x:v>0</x:v>
      </x:c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30"/>
      <x:c r="B302" s="30"/>
      <x:c r="C302" s="30"/>
      <x:c r="D302" s="30"/>
      <x:c r="E302" s="34"/>
      <x:c r="F302" s="34"/>
      <x:c r="G302" s="34"/>
      <x:c r="H302" s="34"/>
      <x:c r="I302" s="34"/>
      <x:c r="J302" s="35" t="str">
        <x:f>IF(M302&lt;&gt;"OK","",I302-F302)</x:f>
      </x:c>
      <x:c r="K302" s="33" t="str">
        <x:f>IF(AND(M302="OK",OR(NOT(ISNUMBER(Listas!$B$10)),Listas!$B$10&lt;(-4),Listas!$B$10&gt;0)),"REVISAR GAP",IF(M302="", "",IF(M302="REVISAR","REVISAR DADOS",IF(M302="IGNORADO","PESO ZERO",IF(J302&lt;=Listas!$B$10,"GAP CRÍTICO",IF(J302&lt;0,"ABAIXO DO ALVO",IF(J302=0,"NO ALVO","ACIMA DO ALVO")))))))</x:f>
      </x:c>
      <x:c r="L302" s="31"/>
      <x:c r="M302" s="1" t="str">
        <x:f>IF(COUNTA(A302:I302)=0,"",IF(OR(B302="",COUNTIF(Colaboradores!$A$5:$A$104,B302)&lt;&gt;1,AND(C302&lt;&gt;"Competência",C302&lt;&gt;"Meta"),NOT(ISNUMBER(E302)),E302&lt;0),"REVISAR",IF(E302=0,"IGNORADO",IF(OR(COUNT(F302,I302)&lt;&gt;2,MIN(F302,I302)&lt;1,MAX(F302,I302)&gt;5),"REVISAR","OK"))))</x:f>
      </x:c>
      <x:c r="N302" s="112" t="n">
        <x:f>IF(M302="OK",E302*I302,0)</x:f>
        <x:v>0</x:v>
      </x:c>
      <x:c r="O302" s="112" t="n">
        <x:f>IF(M302="OK",E302,0)</x:f>
        <x:v>0</x:v>
      </x:c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30"/>
      <x:c r="B303" s="30"/>
      <x:c r="C303" s="30"/>
      <x:c r="D303" s="30"/>
      <x:c r="E303" s="34"/>
      <x:c r="F303" s="34"/>
      <x:c r="G303" s="34"/>
      <x:c r="H303" s="34"/>
      <x:c r="I303" s="34"/>
      <x:c r="J303" s="35" t="str">
        <x:f>IF(M303&lt;&gt;"OK","",I303-F303)</x:f>
      </x:c>
      <x:c r="K303" s="33" t="str">
        <x:f>IF(AND(M303="OK",OR(NOT(ISNUMBER(Listas!$B$10)),Listas!$B$10&lt;(-4),Listas!$B$10&gt;0)),"REVISAR GAP",IF(M303="", "",IF(M303="REVISAR","REVISAR DADOS",IF(M303="IGNORADO","PESO ZERO",IF(J303&lt;=Listas!$B$10,"GAP CRÍTICO",IF(J303&lt;0,"ABAIXO DO ALVO",IF(J303=0,"NO ALVO","ACIMA DO ALVO")))))))</x:f>
      </x:c>
      <x:c r="L303" s="31"/>
      <x:c r="M303" s="1" t="str">
        <x:f>IF(COUNTA(A303:I303)=0,"",IF(OR(B303="",COUNTIF(Colaboradores!$A$5:$A$104,B303)&lt;&gt;1,AND(C303&lt;&gt;"Competência",C303&lt;&gt;"Meta"),NOT(ISNUMBER(E303)),E303&lt;0),"REVISAR",IF(E303=0,"IGNORADO",IF(OR(COUNT(F303,I303)&lt;&gt;2,MIN(F303,I303)&lt;1,MAX(F303,I303)&gt;5),"REVISAR","OK"))))</x:f>
      </x:c>
      <x:c r="N303" s="112" t="n">
        <x:f>IF(M303="OK",E303*I303,0)</x:f>
        <x:v>0</x:v>
      </x:c>
      <x:c r="O303" s="112" t="n">
        <x:f>IF(M303="OK",E303,0)</x:f>
        <x:v>0</x:v>
      </x:c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30"/>
      <x:c r="B304" s="30"/>
      <x:c r="C304" s="30"/>
      <x:c r="D304" s="30"/>
      <x:c r="E304" s="34"/>
      <x:c r="F304" s="34"/>
      <x:c r="G304" s="34"/>
      <x:c r="H304" s="34"/>
      <x:c r="I304" s="34"/>
      <x:c r="J304" s="35" t="str">
        <x:f>IF(M304&lt;&gt;"OK","",I304-F304)</x:f>
      </x:c>
      <x:c r="K304" s="33" t="str">
        <x:f>IF(AND(M304="OK",OR(NOT(ISNUMBER(Listas!$B$10)),Listas!$B$10&lt;(-4),Listas!$B$10&gt;0)),"REVISAR GAP",IF(M304="", "",IF(M304="REVISAR","REVISAR DADOS",IF(M304="IGNORADO","PESO ZERO",IF(J304&lt;=Listas!$B$10,"GAP CRÍTICO",IF(J304&lt;0,"ABAIXO DO ALVO",IF(J304=0,"NO ALVO","ACIMA DO ALVO")))))))</x:f>
      </x:c>
      <x:c r="L304" s="31"/>
      <x:c r="M304" s="1" t="str">
        <x:f>IF(COUNTA(A304:I304)=0,"",IF(OR(B304="",COUNTIF(Colaboradores!$A$5:$A$104,B304)&lt;&gt;1,AND(C304&lt;&gt;"Competência",C304&lt;&gt;"Meta"),NOT(ISNUMBER(E304)),E304&lt;0),"REVISAR",IF(E304=0,"IGNORADO",IF(OR(COUNT(F304,I304)&lt;&gt;2,MIN(F304,I304)&lt;1,MAX(F304,I304)&gt;5),"REVISAR","OK"))))</x:f>
      </x:c>
      <x:c r="N304" s="112" t="n">
        <x:f>IF(M304="OK",E304*I304,0)</x:f>
        <x:v>0</x:v>
      </x:c>
      <x:c r="O304" s="112" t="n">
        <x:f>IF(M304="OK",E304,0)</x:f>
        <x:v>0</x:v>
      </x:c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</x:sheetData>
  <x:mergeCells>
    <x:mergeCell ref="A1:L1"/>
    <x:mergeCell ref="A2:L2"/>
  </x:mergeCells>
  <x:conditionalFormatting sqref="K5:K304">
    <x:cfRule type="containsText" dxfId="0" priority="1" operator="containsText" text="GAP CRÍTICO"/>
    <x:cfRule type="containsText" dxfId="1" priority="2" operator="containsText" text="ACIMA"/>
  </x:conditionalFormatting>
  <x:dataValidations count="3">
    <x:dataValidation type="list" sqref="A5:A304">
      <x:formula1>Listas!$F$6:$F$7</x:formula1>
    </x:dataValidation>
    <x:dataValidation type="list" sqref="B5:B304">
      <x:formula1>Colaboradores!$A$5:$A$104</x:formula1>
    </x:dataValidation>
    <x:dataValidation type="list" sqref="C5:C304">
      <x:formula1>Listas!$G$6:$G$7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25c9204a91a4982"/>
  </x:tableParts>
</x:worksheet>
</file>

<file path=xl/worksheets/sheet4.xml><?xml version="1.0" encoding="utf-8"?>
<x:worksheet xmlns:x="http://schemas.openxmlformats.org/spreadsheetml/2006/main">
  <x:sheetPr>
    <x:tabColor rgb="FFD7A62A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4" hidden="0" customWidth="1"/>
    <x:col min="2" max="2" width="17" hidden="0" customWidth="1"/>
    <x:col min="3" max="3" width="22" hidden="0" customWidth="1"/>
    <x:col min="4" max="4" width="34" hidden="0" customWidth="1"/>
    <x:col min="5" max="5" width="20" hidden="0" customWidth="1"/>
    <x:col min="6" max="6" width="21" hidden="0" customWidth="1"/>
    <x:col min="7" max="7" width="15" hidden="0" customWidth="1"/>
    <x:col min="8" max="8" width="15" hidden="0" customWidth="1"/>
    <x:col min="9" max="9" width="18" hidden="0" customWidth="1"/>
    <x:col min="10" max="10" width="14" hidden="0" customWidth="1"/>
    <x:col min="11" max="11" width="17" hidden="0" customWidth="1"/>
    <x:col min="12" max="12" width="34" hidden="0" customWidth="1"/>
    <x:col min="13" max="13" width="16" hidden="0" customWidth="1"/>
    <x:col min="14" max="14" width="18" hidden="0" customWidth="1"/>
  </x:cols>
  <x:sheetData>
    <x:row r="1" ht="34" customHeight="1">
      <x:c r="A1" s="4" t="str">
        <x:v>PLANO DE DESENVOLVIMENTO INDIVIDUAL — PDI</x:v>
      </x:c>
      <x:c r="B1" s="4" t="str">
        <x:v>PLANO DE DESENVOLVIMENTO INDIVIDUAL — PDI</x:v>
      </x:c>
      <x:c r="C1" s="4" t="str">
        <x:v>PLANO DE DESENVOLVIMENTO INDIVIDUAL — PDI</x:v>
      </x:c>
      <x:c r="D1" s="4" t="str">
        <x:v>PLANO DE DESENVOLVIMENTO INDIVIDUAL — PDI</x:v>
      </x:c>
      <x:c r="E1" s="4" t="str">
        <x:v>PLANO DE DESENVOLVIMENTO INDIVIDUAL — PDI</x:v>
      </x:c>
      <x:c r="F1" s="4" t="str">
        <x:v>PLANO DE DESENVOLVIMENTO INDIVIDUAL — PDI</x:v>
      </x:c>
      <x:c r="G1" s="4" t="str">
        <x:v>PLANO DE DESENVOLVIMENTO INDIVIDUAL — PDI</x:v>
      </x:c>
      <x:c r="H1" s="4" t="str">
        <x:v>PLANO DE DESENVOLVIMENTO INDIVIDUAL — PDI</x:v>
      </x:c>
      <x:c r="I1" s="4" t="str">
        <x:v>PLANO DE DESENVOLVIMENTO INDIVIDUAL — PDI</x:v>
      </x:c>
      <x:c r="J1" s="4" t="str">
        <x:v>PLANO DE DESENVOLVIMENTO INDIVIDUAL — PDI</x:v>
      </x:c>
      <x:c r="K1" s="4" t="str">
        <x:v>PLANO DE DESENVOLVIMENTO INDIVIDUAL — PDI</x:v>
      </x:c>
      <x:c r="L1" s="4" t="str">
        <x:v>PLANO DE DESENVOLVIMENTO INDIVIDUAL — PDI</x:v>
      </x:c>
      <x:c r="M1" s="4" t="str">
        <x:v>PLANO DE DESENVOLVIMENTO INDIVIDUAL — PDI</x:v>
      </x:c>
      <x:c r="N1" s="4" t="str">
        <x:v>PLANO DE DESENVOLVIMENTO INDIVIDUAL — PDI</x:v>
      </x:c>
      <x:c r="O1" s="1"/>
      <x:c r="P1" s="1"/>
      <x:c r="Q1" s="1"/>
      <x:c r="R1" s="1"/>
      <x:c r="S1" s="1"/>
      <x:c r="T1" s="1"/>
      <x:c r="U1" s="1"/>
      <x:c r="V1" s="1"/>
      <x:c r="W1" s="1"/>
    </x:row>
    <x:row r="2" ht="30" customHeight="1">
      <x:c r="A2" s="8" t="str">
        <x:v>Converta gaps em ações com prazo, responsável, evidência, investimento e acompanhamento.</x:v>
      </x:c>
      <x:c r="B2" s="8" t="str">
        <x:v>Converta gaps em ações com prazo, responsável, evidência, investimento e acompanhamento.</x:v>
      </x:c>
      <x:c r="C2" s="8" t="str">
        <x:v>Converta gaps em ações com prazo, responsável, evidência, investimento e acompanhamento.</x:v>
      </x:c>
      <x:c r="D2" s="8" t="str">
        <x:v>Converta gaps em ações com prazo, responsável, evidência, investimento e acompanhamento.</x:v>
      </x:c>
      <x:c r="E2" s="8" t="str">
        <x:v>Converta gaps em ações com prazo, responsável, evidência, investimento e acompanhamento.</x:v>
      </x:c>
      <x:c r="F2" s="8" t="str">
        <x:v>Converta gaps em ações com prazo, responsável, evidência, investimento e acompanhamento.</x:v>
      </x:c>
      <x:c r="G2" s="8" t="str">
        <x:v>Converta gaps em ações com prazo, responsável, evidência, investimento e acompanhamento.</x:v>
      </x:c>
      <x:c r="H2" s="8" t="str">
        <x:v>Converta gaps em ações com prazo, responsável, evidência, investimento e acompanhamento.</x:v>
      </x:c>
      <x:c r="I2" s="8" t="str">
        <x:v>Converta gaps em ações com prazo, responsável, evidência, investimento e acompanhamento.</x:v>
      </x:c>
      <x:c r="J2" s="8" t="str">
        <x:v>Converta gaps em ações com prazo, responsável, evidência, investimento e acompanhamento.</x:v>
      </x:c>
      <x:c r="K2" s="8" t="str">
        <x:v>Converta gaps em ações com prazo, responsável, evidência, investimento e acompanhamento.</x:v>
      </x:c>
      <x:c r="L2" s="8" t="str">
        <x:v>Converta gaps em ações com prazo, responsável, evidência, investimento e acompanhamento.</x:v>
      </x:c>
      <x:c r="M2" s="8" t="str">
        <x:v>Converta gaps em ações com prazo, responsável, evidência, investimento e acompanhamento.</x:v>
      </x:c>
      <x:c r="N2" s="8" t="str">
        <x:v>Converta gaps em ações com prazo, responsável, evidência, investimento e acompanhamento.</x:v>
      </x:c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58" customHeight="1">
      <x:c r="A4" s="22" t="str">
        <x:v>ID ação</x:v>
      </x:c>
      <x:c r="B4" s="23" t="str">
        <x:v>ID colaborador</x:v>
      </x:c>
      <x:c r="C4" s="23" t="str">
        <x:v>Competência / gap</x:v>
      </x:c>
      <x:c r="D4" s="23" t="str">
        <x:v>Ação de desenvolvimento</x:v>
      </x:c>
      <x:c r="E4" s="23" t="str">
        <x:v>Tipo</x:v>
      </x:c>
      <x:c r="F4" s="23" t="str">
        <x:v>Responsável</x:v>
      </x:c>
      <x:c r="G4" s="23" t="str">
        <x:v>Início</x:v>
      </x:c>
      <x:c r="H4" s="23" t="str">
        <x:v>Prazo</x:v>
      </x:c>
      <x:c r="I4" s="23" t="str">
        <x:v>Status</x:v>
      </x:c>
      <x:c r="J4" s="23" t="str">
        <x:v>Progresso</x:v>
      </x:c>
      <x:c r="K4" s="23" t="str">
        <x:v>Investimento</x:v>
      </x:c>
      <x:c r="L4" s="23" t="str">
        <x:v>Evidência esperada</x:v>
      </x:c>
      <x:c r="M4" s="23" t="str">
        <x:v>Dias para prazo</x:v>
      </x:c>
      <x:c r="N4" s="24" t="str">
        <x:v>Alerta</x:v>
      </x:c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30" t="str">
        <x:v>PDI-001</x:v>
      </x:c>
      <x:c r="B5" s="30" t="str">
        <x:v>C-002</x:v>
      </x:c>
      <x:c r="C5" s="30" t="str">
        <x:v>Execução</x:v>
      </x:c>
      <x:c r="D5" s="39" t="str">
        <x:v>Planejar rotina semanal com gestor</x:v>
      </x:c>
      <x:c r="E5" s="30" t="str">
        <x:v>Mentoria</x:v>
      </x:c>
      <x:c r="F5" s="30" t="str">
        <x:v>Luciana Melo</x:v>
      </x:c>
      <x:c r="G5" s="36" t="n">
        <x:v>46275</x:v>
      </x:c>
      <x:c r="H5" s="36" t="n">
        <x:v>46315</x:v>
      </x:c>
      <x:c r="I5" s="30" t="str">
        <x:v>Em andamento</x:v>
      </x:c>
      <x:c r="J5" s="37" t="n">
        <x:v>0.55</x:v>
      </x:c>
      <x:c r="K5" s="38" t="n">
        <x:v>0</x:v>
      </x:c>
      <x:c r="L5" s="39" t="str">
        <x:v>Agenda e revisão de quatro semanas</x:v>
      </x:c>
      <x:c r="M5" s="40" t="n">
        <x:f>IF(COUNTA(A5:L5)=0,"",IF(OR(COUNT(G5:H5)&lt;&gt;2,MIN(G5:H5)&lt;=0,H5&lt;G5,NOT(ISNUMBER(Listas!$B$11)),Listas!$B$11&lt;=0),"n.a.",INT(H5-Listas!$B$11)))</x:f>
        <x:v>23</x:v>
      </x:c>
      <x:c r="N5" s="33" t="str">
        <x:f>IF(COUNTA(A5:L5)=0,"",IF(OR(A5="",COUNTIF($A$5:$A$204,A5)&lt;&gt;1,COUNTIF(Colaboradores!$A$5:$A$104,B5)&lt;&gt;1,COUNTIF(Listas!$H$6:$H$9,I5)&lt;&gt;1,NOT(ISNUMBER(M5))),"REVISAR DADOS",IF(I5="Concluída","CONCLUÍDA",IF(I5="Cancelada","CANCELADA",IF(M5&lt;0,"ATRASADA",IF(M5&lt;=15,"VENCE EM BREVE","NO PRAZO"))))))</x:f>
        <x:v>NO PRAZO</x:v>
      </x:c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30" t="str">
        <x:v>PDI-002</x:v>
      </x:c>
      <x:c r="B6" s="30" t="str">
        <x:v>C-002</x:v>
      </x:c>
      <x:c r="C6" s="30" t="str">
        <x:v>Entrega do plano</x:v>
      </x:c>
      <x:c r="D6" s="39" t="str">
        <x:v>Conduzir projeto de redução de perdas</x:v>
      </x:c>
      <x:c r="E6" s="30" t="str">
        <x:v>Projeto prático</x:v>
      </x:c>
      <x:c r="F6" s="30" t="str">
        <x:v>Rafael Lima</x:v>
      </x:c>
      <x:c r="G6" s="36" t="n">
        <x:v>46280</x:v>
      </x:c>
      <x:c r="H6" s="36" t="n">
        <x:v>46366</x:v>
      </x:c>
      <x:c r="I6" s="30" t="str">
        <x:v>Em andamento</x:v>
      </x:c>
      <x:c r="J6" s="37" t="n">
        <x:v>0.25</x:v>
      </x:c>
      <x:c r="K6" s="38" t="n">
        <x:v>1200</x:v>
      </x:c>
      <x:c r="L6" s="39" t="str">
        <x:v>Indicador antes e depois</x:v>
      </x:c>
      <x:c r="M6" s="40" t="n">
        <x:f>IF(COUNTA(A6:L6)=0,"",IF(OR(COUNT(G6:H6)&lt;&gt;2,MIN(G6:H6)&lt;=0,H6&lt;G6,NOT(ISNUMBER(Listas!$B$11)),Listas!$B$11&lt;=0),"n.a.",INT(H6-Listas!$B$11)))</x:f>
        <x:v>74</x:v>
      </x:c>
      <x:c r="N6" s="33" t="str">
        <x:f>IF(COUNTA(A6:L6)=0,"",IF(OR(A6="",COUNTIF($A$5:$A$204,A6)&lt;&gt;1,COUNTIF(Colaboradores!$A$5:$A$104,B6)&lt;&gt;1,COUNTIF(Listas!$H$6:$H$9,I6)&lt;&gt;1,NOT(ISNUMBER(M6))),"REVISAR DADOS",IF(I6="Concluída","CONCLUÍDA",IF(I6="Cancelada","CANCELADA",IF(M6&lt;0,"ATRASADA",IF(M6&lt;=15,"VENCE EM BREVE","NO PRAZO"))))))</x:f>
        <x:v>NO PRAZO</x:v>
      </x:c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30" t="str">
        <x:v>PDI-003</x:v>
      </x:c>
      <x:c r="B7" s="30" t="str">
        <x:v>C-004</x:v>
      </x:c>
      <x:c r="C7" s="30" t="str">
        <x:v>Execução</x:v>
      </x:c>
      <x:c r="D7" s="39" t="str">
        <x:v>Curso de gestão ágil</x:v>
      </x:c>
      <x:c r="E7" s="30" t="str">
        <x:v>Curso</x:v>
      </x:c>
      <x:c r="F7" s="30" t="str">
        <x:v>Pedro Alves</x:v>
      </x:c>
      <x:c r="G7" s="36" t="n">
        <x:v>46244</x:v>
      </x:c>
      <x:c r="H7" s="36" t="n">
        <x:v>46285</x:v>
      </x:c>
      <x:c r="I7" s="30" t="str">
        <x:v>Em andamento</x:v>
      </x:c>
      <x:c r="J7" s="37" t="n">
        <x:v>0.7</x:v>
      </x:c>
      <x:c r="K7" s="38" t="n">
        <x:v>650</x:v>
      </x:c>
      <x:c r="L7" s="39" t="str">
        <x:v>Certificado e aplicação em sprint</x:v>
      </x:c>
      <x:c r="M7" s="40" t="n">
        <x:f>IF(COUNTA(A7:L7)=0,"",IF(OR(COUNT(G7:H7)&lt;&gt;2,MIN(G7:H7)&lt;=0,H7&lt;G7,NOT(ISNUMBER(Listas!$B$11)),Listas!$B$11&lt;=0),"n.a.",INT(H7-Listas!$B$11)))</x:f>
        <x:v>-7</x:v>
      </x:c>
      <x:c r="N7" s="33" t="str">
        <x:f>IF(COUNTA(A7:L7)=0,"",IF(OR(A7="",COUNTIF($A$5:$A$204,A7)&lt;&gt;1,COUNTIF(Colaboradores!$A$5:$A$104,B7)&lt;&gt;1,COUNTIF(Listas!$H$6:$H$9,I7)&lt;&gt;1,NOT(ISNUMBER(M7))),"REVISAR DADOS",IF(I7="Concluída","CONCLUÍDA",IF(I7="Cancelada","CANCELADA",IF(M7&lt;0,"ATRASADA",IF(M7&lt;=15,"VENCE EM BREVE","NO PRAZO"))))))</x:f>
        <x:v>ATRASADA</x:v>
      </x:c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30" t="str">
        <x:v>PDI-004</x:v>
      </x:c>
      <x:c r="B8" s="30" t="str">
        <x:v>C-004</x:v>
      </x:c>
      <x:c r="C8" s="30" t="str">
        <x:v>Visão de cliente</x:v>
      </x:c>
      <x:c r="D8" s="39" t="str">
        <x:v>Acompanhar três entrevistas com usuários</x:v>
      </x:c>
      <x:c r="E8" s="30" t="str">
        <x:v>Acompanhamento</x:v>
      </x:c>
      <x:c r="F8" s="30" t="str">
        <x:v>Fernanda Luz</x:v>
      </x:c>
      <x:c r="G8" s="36" t="n">
        <x:v>46283</x:v>
      </x:c>
      <x:c r="H8" s="36" t="n">
        <x:v>46300</x:v>
      </x:c>
      <x:c r="I8" s="30" t="str">
        <x:v>Não iniciada</x:v>
      </x:c>
      <x:c r="J8" s="37" t="n">
        <x:v>0</x:v>
      </x:c>
      <x:c r="K8" s="38" t="n">
        <x:v>0</x:v>
      </x:c>
      <x:c r="L8" s="39" t="str">
        <x:v>Síntese de aprendizados</x:v>
      </x:c>
      <x:c r="M8" s="40" t="n">
        <x:f>IF(COUNTA(A8:L8)=0,"",IF(OR(COUNT(G8:H8)&lt;&gt;2,MIN(G8:H8)&lt;=0,H8&lt;G8,NOT(ISNUMBER(Listas!$B$11)),Listas!$B$11&lt;=0),"n.a.",INT(H8-Listas!$B$11)))</x:f>
        <x:v>8</x:v>
      </x:c>
      <x:c r="N8" s="33" t="str">
        <x:f>IF(COUNTA(A8:L8)=0,"",IF(OR(A8="",COUNTIF($A$5:$A$204,A8)&lt;&gt;1,COUNTIF(Colaboradores!$A$5:$A$104,B8)&lt;&gt;1,COUNTIF(Listas!$H$6:$H$9,I8)&lt;&gt;1,NOT(ISNUMBER(M8))),"REVISAR DADOS",IF(I8="Concluída","CONCLUÍDA",IF(I8="Cancelada","CANCELADA",IF(M8&lt;0,"ATRASADA",IF(M8&lt;=15,"VENCE EM BREVE","NO PRAZO"))))))</x:f>
        <x:v>VENCE EM BREVE</x:v>
      </x:c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30" t="str">
        <x:v>PDI-005</x:v>
      </x:c>
      <x:c r="B9" s="30" t="str">
        <x:v>C-004</x:v>
      </x:c>
      <x:c r="C9" s="30" t="str">
        <x:v>Qualidade do resultado</x:v>
      </x:c>
      <x:c r="D9" s="39" t="str">
        <x:v>Revisão técnica quinzenal</x:v>
      </x:c>
      <x:c r="E9" s="30" t="str">
        <x:v>Mentoria</x:v>
      </x:c>
      <x:c r="F9" s="30" t="str">
        <x:v>Sérgio Dias</x:v>
      </x:c>
      <x:c r="G9" s="36" t="n">
        <x:v>46270</x:v>
      </x:c>
      <x:c r="H9" s="36" t="n">
        <x:v>46356</x:v>
      </x:c>
      <x:c r="I9" s="30" t="str">
        <x:v>Em andamento</x:v>
      </x:c>
      <x:c r="J9" s="37" t="n">
        <x:v>0.35</x:v>
      </x:c>
      <x:c r="K9" s="38" t="n">
        <x:v>0</x:v>
      </x:c>
      <x:c r="L9" s="39" t="str">
        <x:v>Redução de retrabalho</x:v>
      </x:c>
      <x:c r="M9" s="40" t="n">
        <x:f>IF(COUNTA(A9:L9)=0,"",IF(OR(COUNT(G9:H9)&lt;&gt;2,MIN(G9:H9)&lt;=0,H9&lt;G9,NOT(ISNUMBER(Listas!$B$11)),Listas!$B$11&lt;=0),"n.a.",INT(H9-Listas!$B$11)))</x:f>
        <x:v>64</x:v>
      </x:c>
      <x:c r="N9" s="33" t="str">
        <x:f>IF(COUNTA(A9:L9)=0,"",IF(OR(A9="",COUNTIF($A$5:$A$204,A9)&lt;&gt;1,COUNTIF(Colaboradores!$A$5:$A$104,B9)&lt;&gt;1,COUNTIF(Listas!$H$6:$H$9,I9)&lt;&gt;1,NOT(ISNUMBER(M9))),"REVISAR DADOS",IF(I9="Concluída","CONCLUÍDA",IF(I9="Cancelada","CANCELADA",IF(M9&lt;0,"ATRASADA",IF(M9&lt;=15,"VENCE EM BREVE","NO PRAZO"))))))</x:f>
        <x:v>NO PRAZO</x:v>
      </x:c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30" t="str">
        <x:v>PDI-006</x:v>
      </x:c>
      <x:c r="B10" s="30" t="str">
        <x:v>C-006</x:v>
      </x:c>
      <x:c r="C10" s="30" t="str">
        <x:v>Colaboração</x:v>
      </x:c>
      <x:c r="D10" s="39" t="str">
        <x:v>Liderar retrospectiva multidisciplinar</x:v>
      </x:c>
      <x:c r="E10" s="30" t="str">
        <x:v>Projeto prático</x:v>
      </x:c>
      <x:c r="F10" s="30" t="str">
        <x:v>Diego Rocha</x:v>
      </x:c>
      <x:c r="G10" s="36" t="n">
        <x:v>46290</x:v>
      </x:c>
      <x:c r="H10" s="36" t="n">
        <x:v>46325</x:v>
      </x:c>
      <x:c r="I10" s="30" t="str">
        <x:v>Não iniciada</x:v>
      </x:c>
      <x:c r="J10" s="37" t="n">
        <x:v>0</x:v>
      </x:c>
      <x:c r="K10" s="38" t="n">
        <x:v>0</x:v>
      </x:c>
      <x:c r="L10" s="39" t="str">
        <x:v>Ata, plano e feedback do time</x:v>
      </x:c>
      <x:c r="M10" s="40" t="n">
        <x:f>IF(COUNTA(A10:L10)=0,"",IF(OR(COUNT(G10:H10)&lt;&gt;2,MIN(G10:H10)&lt;=0,H10&lt;G10,NOT(ISNUMBER(Listas!$B$11)),Listas!$B$11&lt;=0),"n.a.",INT(H10-Listas!$B$11)))</x:f>
        <x:v>33</x:v>
      </x:c>
      <x:c r="N10" s="33" t="str">
        <x:f>IF(COUNTA(A10:L10)=0,"",IF(OR(A10="",COUNTIF($A$5:$A$204,A10)&lt;&gt;1,COUNTIF(Colaboradores!$A$5:$A$104,B10)&lt;&gt;1,COUNTIF(Listas!$H$6:$H$9,I10)&lt;&gt;1,NOT(ISNUMBER(M10))),"REVISAR DADOS",IF(I10="Concluída","CONCLUÍDA",IF(I10="Cancelada","CANCELADA",IF(M10&lt;0,"ATRASADA",IF(M10&lt;=15,"VENCE EM BREVE","NO PRAZO"))))))</x:f>
        <x:v>NO PRAZO</x:v>
      </x:c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30" t="str">
        <x:v>PDI-007</x:v>
      </x:c>
      <x:c r="B11" s="30" t="str">
        <x:v>C-001</x:v>
      </x:c>
      <x:c r="C11" s="30" t="str">
        <x:v>Liderança</x:v>
      </x:c>
      <x:c r="D11" s="39" t="str">
        <x:v>Mentoria para sucessão comercial</x:v>
      </x:c>
      <x:c r="E11" s="30" t="str">
        <x:v>Mentoria</x:v>
      </x:c>
      <x:c r="F11" s="30" t="str">
        <x:v>Marina Costa</x:v>
      </x:c>
      <x:c r="G11" s="36" t="n">
        <x:v>46266</x:v>
      </x:c>
      <x:c r="H11" s="36" t="n">
        <x:v>46371</x:v>
      </x:c>
      <x:c r="I11" s="30" t="str">
        <x:v>Em andamento</x:v>
      </x:c>
      <x:c r="J11" s="37" t="n">
        <x:v>0.4</x:v>
      </x:c>
      <x:c r="K11" s="38" t="n">
        <x:v>0</x:v>
      </x:c>
      <x:c r="L11" s="39" t="str">
        <x:v>Plano de sucessão validado</x:v>
      </x:c>
      <x:c r="M11" s="40" t="n">
        <x:f>IF(COUNTA(A11:L11)=0,"",IF(OR(COUNT(G11:H11)&lt;&gt;2,MIN(G11:H11)&lt;=0,H11&lt;G11,NOT(ISNUMBER(Listas!$B$11)),Listas!$B$11&lt;=0),"n.a.",INT(H11-Listas!$B$11)))</x:f>
        <x:v>79</x:v>
      </x:c>
      <x:c r="N11" s="33" t="str">
        <x:f>IF(COUNTA(A11:L11)=0,"",IF(OR(A11="",COUNTIF($A$5:$A$204,A11)&lt;&gt;1,COUNTIF(Colaboradores!$A$5:$A$104,B11)&lt;&gt;1,COUNTIF(Listas!$H$6:$H$9,I11)&lt;&gt;1,NOT(ISNUMBER(M11))),"REVISAR DADOS",IF(I11="Concluída","CONCLUÍDA",IF(I11="Cancelada","CANCELADA",IF(M11&lt;0,"ATRASADA",IF(M11&lt;=15,"VENCE EM BREVE","NO PRAZO"))))))</x:f>
        <x:v>NO PRAZO</x:v>
      </x:c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30" t="str">
        <x:v>PDI-008</x:v>
      </x:c>
      <x:c r="B12" s="30" t="str">
        <x:v>C-005</x:v>
      </x:c>
      <x:c r="C12" s="30" t="str">
        <x:v>People analytics</x:v>
      </x:c>
      <x:c r="D12" s="39" t="str">
        <x:v>Curso de indicadores de RH</x:v>
      </x:c>
      <x:c r="E12" s="30" t="str">
        <x:v>Treinamento</x:v>
      </x:c>
      <x:c r="F12" s="30" t="str">
        <x:v>Camila Souza</x:v>
      </x:c>
      <x:c r="G12" s="36" t="n">
        <x:v>46235</x:v>
      </x:c>
      <x:c r="H12" s="36" t="n">
        <x:v>46280</x:v>
      </x:c>
      <x:c r="I12" s="30" t="str">
        <x:v>Concluída</x:v>
      </x:c>
      <x:c r="J12" s="37" t="n">
        <x:v>1</x:v>
      </x:c>
      <x:c r="K12" s="38" t="n">
        <x:v>980</x:v>
      </x:c>
      <x:c r="L12" s="39" t="str">
        <x:v>Dashboard entregue</x:v>
      </x:c>
      <x:c r="M12" s="40" t="n">
        <x:f>IF(COUNTA(A12:L12)=0,"",IF(OR(COUNT(G12:H12)&lt;&gt;2,MIN(G12:H12)&lt;=0,H12&lt;G12,NOT(ISNUMBER(Listas!$B$11)),Listas!$B$11&lt;=0),"n.a.",INT(H12-Listas!$B$11)))</x:f>
        <x:v>-12</x:v>
      </x:c>
      <x:c r="N12" s="33" t="str">
        <x:f>IF(COUNTA(A12:L12)=0,"",IF(OR(A12="",COUNTIF($A$5:$A$204,A12)&lt;&gt;1,COUNTIF(Colaboradores!$A$5:$A$104,B12)&lt;&gt;1,COUNTIF(Listas!$H$6:$H$9,I12)&lt;&gt;1,NOT(ISNUMBER(M12))),"REVISAR DADOS",IF(I12="Concluída","CONCLUÍDA",IF(I12="Cancelada","CANCELADA",IF(M12&lt;0,"ATRASADA",IF(M12&lt;=15,"VENCE EM BREVE","NO PRAZO"))))))</x:f>
        <x:v>CONCLUÍDA</x:v>
      </x:c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30"/>
      <x:c r="B13" s="30"/>
      <x:c r="C13" s="30"/>
      <x:c r="D13" s="39"/>
      <x:c r="E13" s="30"/>
      <x:c r="F13" s="30"/>
      <x:c r="G13" s="36"/>
      <x:c r="H13" s="36"/>
      <x:c r="I13" s="30"/>
      <x:c r="J13" s="37"/>
      <x:c r="K13" s="38"/>
      <x:c r="L13" s="39"/>
      <x:c r="M13" s="40" t="str">
        <x:f>IF(COUNTA(A13:L13)=0,"",IF(OR(COUNT(G13:H13)&lt;&gt;2,MIN(G13:H13)&lt;=0,H13&lt;G13,NOT(ISNUMBER(Listas!$B$11)),Listas!$B$11&lt;=0),"n.a.",INT(H13-Listas!$B$11)))</x:f>
      </x:c>
      <x:c r="N13" s="33" t="str">
        <x:f>IF(COUNTA(A13:L13)=0,"",IF(OR(A13="",COUNTIF($A$5:$A$204,A13)&lt;&gt;1,COUNTIF(Colaboradores!$A$5:$A$104,B13)&lt;&gt;1,COUNTIF(Listas!$H$6:$H$9,I13)&lt;&gt;1,NOT(ISNUMBER(M13))),"REVISAR DADOS",IF(I13="Concluída","CONCLUÍDA",IF(I13="Cancelada","CANCELADA",IF(M13&lt;0,"ATRASADA",IF(M13&lt;=15,"VENCE EM BREVE","NO PRAZO"))))))</x:f>
      </x:c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30"/>
      <x:c r="B14" s="30"/>
      <x:c r="C14" s="30"/>
      <x:c r="D14" s="39"/>
      <x:c r="E14" s="30"/>
      <x:c r="F14" s="30"/>
      <x:c r="G14" s="36"/>
      <x:c r="H14" s="36"/>
      <x:c r="I14" s="30"/>
      <x:c r="J14" s="37"/>
      <x:c r="K14" s="38"/>
      <x:c r="L14" s="39"/>
      <x:c r="M14" s="40" t="str">
        <x:f>IF(COUNTA(A14:L14)=0,"",IF(OR(COUNT(G14:H14)&lt;&gt;2,MIN(G14:H14)&lt;=0,H14&lt;G14,NOT(ISNUMBER(Listas!$B$11)),Listas!$B$11&lt;=0),"n.a.",INT(H14-Listas!$B$11)))</x:f>
      </x:c>
      <x:c r="N14" s="33" t="str">
        <x:f>IF(COUNTA(A14:L14)=0,"",IF(OR(A14="",COUNTIF($A$5:$A$204,A14)&lt;&gt;1,COUNTIF(Colaboradores!$A$5:$A$104,B14)&lt;&gt;1,COUNTIF(Listas!$H$6:$H$9,I14)&lt;&gt;1,NOT(ISNUMBER(M14))),"REVISAR DADOS",IF(I14="Concluída","CONCLUÍDA",IF(I14="Cancelada","CANCELADA",IF(M14&lt;0,"ATRASADA",IF(M14&lt;=15,"VENCE EM BREVE","NO PRAZO"))))))</x:f>
      </x:c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30"/>
      <x:c r="B15" s="30"/>
      <x:c r="C15" s="30"/>
      <x:c r="D15" s="39"/>
      <x:c r="E15" s="30"/>
      <x:c r="F15" s="30"/>
      <x:c r="G15" s="36"/>
      <x:c r="H15" s="36"/>
      <x:c r="I15" s="30"/>
      <x:c r="J15" s="37"/>
      <x:c r="K15" s="38"/>
      <x:c r="L15" s="39"/>
      <x:c r="M15" s="40" t="str">
        <x:f>IF(COUNTA(A15:L15)=0,"",IF(OR(COUNT(G15:H15)&lt;&gt;2,MIN(G15:H15)&lt;=0,H15&lt;G15,NOT(ISNUMBER(Listas!$B$11)),Listas!$B$11&lt;=0),"n.a.",INT(H15-Listas!$B$11)))</x:f>
      </x:c>
      <x:c r="N15" s="33" t="str">
        <x:f>IF(COUNTA(A15:L15)=0,"",IF(OR(A15="",COUNTIF($A$5:$A$204,A15)&lt;&gt;1,COUNTIF(Colaboradores!$A$5:$A$104,B15)&lt;&gt;1,COUNTIF(Listas!$H$6:$H$9,I15)&lt;&gt;1,NOT(ISNUMBER(M15))),"REVISAR DADOS",IF(I15="Concluída","CONCLUÍDA",IF(I15="Cancelada","CANCELADA",IF(M15&lt;0,"ATRASADA",IF(M15&lt;=15,"VENCE EM BREVE","NO PRAZO"))))))</x:f>
      </x:c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30"/>
      <x:c r="B16" s="30"/>
      <x:c r="C16" s="30"/>
      <x:c r="D16" s="39"/>
      <x:c r="E16" s="30"/>
      <x:c r="F16" s="30"/>
      <x:c r="G16" s="36"/>
      <x:c r="H16" s="36"/>
      <x:c r="I16" s="30"/>
      <x:c r="J16" s="37"/>
      <x:c r="K16" s="38"/>
      <x:c r="L16" s="39"/>
      <x:c r="M16" s="40" t="str">
        <x:f>IF(COUNTA(A16:L16)=0,"",IF(OR(COUNT(G16:H16)&lt;&gt;2,MIN(G16:H16)&lt;=0,H16&lt;G16,NOT(ISNUMBER(Listas!$B$11)),Listas!$B$11&lt;=0),"n.a.",INT(H16-Listas!$B$11)))</x:f>
      </x:c>
      <x:c r="N16" s="33" t="str">
        <x:f>IF(COUNTA(A16:L16)=0,"",IF(OR(A16="",COUNTIF($A$5:$A$204,A16)&lt;&gt;1,COUNTIF(Colaboradores!$A$5:$A$104,B16)&lt;&gt;1,COUNTIF(Listas!$H$6:$H$9,I16)&lt;&gt;1,NOT(ISNUMBER(M16))),"REVISAR DADOS",IF(I16="Concluída","CONCLUÍDA",IF(I16="Cancelada","CANCELADA",IF(M16&lt;0,"ATRASADA",IF(M16&lt;=15,"VENCE EM BREVE","NO PRAZO"))))))</x:f>
      </x:c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30"/>
      <x:c r="B17" s="30"/>
      <x:c r="C17" s="30"/>
      <x:c r="D17" s="39"/>
      <x:c r="E17" s="30"/>
      <x:c r="F17" s="30"/>
      <x:c r="G17" s="36"/>
      <x:c r="H17" s="36"/>
      <x:c r="I17" s="30"/>
      <x:c r="J17" s="37"/>
      <x:c r="K17" s="38"/>
      <x:c r="L17" s="39"/>
      <x:c r="M17" s="40" t="str">
        <x:f>IF(COUNTA(A17:L17)=0,"",IF(OR(COUNT(G17:H17)&lt;&gt;2,MIN(G17:H17)&lt;=0,H17&lt;G17,NOT(ISNUMBER(Listas!$B$11)),Listas!$B$11&lt;=0),"n.a.",INT(H17-Listas!$B$11)))</x:f>
      </x:c>
      <x:c r="N17" s="33" t="str">
        <x:f>IF(COUNTA(A17:L17)=0,"",IF(OR(A17="",COUNTIF($A$5:$A$204,A17)&lt;&gt;1,COUNTIF(Colaboradores!$A$5:$A$104,B17)&lt;&gt;1,COUNTIF(Listas!$H$6:$H$9,I17)&lt;&gt;1,NOT(ISNUMBER(M17))),"REVISAR DADOS",IF(I17="Concluída","CONCLUÍDA",IF(I17="Cancelada","CANCELADA",IF(M17&lt;0,"ATRASADA",IF(M17&lt;=15,"VENCE EM BREVE","NO PRAZO"))))))</x:f>
      </x:c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30"/>
      <x:c r="B18" s="30"/>
      <x:c r="C18" s="30"/>
      <x:c r="D18" s="39"/>
      <x:c r="E18" s="30"/>
      <x:c r="F18" s="30"/>
      <x:c r="G18" s="36"/>
      <x:c r="H18" s="36"/>
      <x:c r="I18" s="30"/>
      <x:c r="J18" s="37"/>
      <x:c r="K18" s="38"/>
      <x:c r="L18" s="39"/>
      <x:c r="M18" s="40" t="str">
        <x:f>IF(COUNTA(A18:L18)=0,"",IF(OR(COUNT(G18:H18)&lt;&gt;2,MIN(G18:H18)&lt;=0,H18&lt;G18,NOT(ISNUMBER(Listas!$B$11)),Listas!$B$11&lt;=0),"n.a.",INT(H18-Listas!$B$11)))</x:f>
      </x:c>
      <x:c r="N18" s="33" t="str">
        <x:f>IF(COUNTA(A18:L18)=0,"",IF(OR(A18="",COUNTIF($A$5:$A$204,A18)&lt;&gt;1,COUNTIF(Colaboradores!$A$5:$A$104,B18)&lt;&gt;1,COUNTIF(Listas!$H$6:$H$9,I18)&lt;&gt;1,NOT(ISNUMBER(M18))),"REVISAR DADOS",IF(I18="Concluída","CONCLUÍDA",IF(I18="Cancelada","CANCELADA",IF(M18&lt;0,"ATRASADA",IF(M18&lt;=15,"VENCE EM BREVE","NO PRAZO"))))))</x:f>
      </x:c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30"/>
      <x:c r="B19" s="30"/>
      <x:c r="C19" s="30"/>
      <x:c r="D19" s="39"/>
      <x:c r="E19" s="30"/>
      <x:c r="F19" s="30"/>
      <x:c r="G19" s="36"/>
      <x:c r="H19" s="36"/>
      <x:c r="I19" s="30"/>
      <x:c r="J19" s="37"/>
      <x:c r="K19" s="38"/>
      <x:c r="L19" s="39"/>
      <x:c r="M19" s="40" t="str">
        <x:f>IF(COUNTA(A19:L19)=0,"",IF(OR(COUNT(G19:H19)&lt;&gt;2,MIN(G19:H19)&lt;=0,H19&lt;G19,NOT(ISNUMBER(Listas!$B$11)),Listas!$B$11&lt;=0),"n.a.",INT(H19-Listas!$B$11)))</x:f>
      </x:c>
      <x:c r="N19" s="33" t="str">
        <x:f>IF(COUNTA(A19:L19)=0,"",IF(OR(A19="",COUNTIF($A$5:$A$204,A19)&lt;&gt;1,COUNTIF(Colaboradores!$A$5:$A$104,B19)&lt;&gt;1,COUNTIF(Listas!$H$6:$H$9,I19)&lt;&gt;1,NOT(ISNUMBER(M19))),"REVISAR DADOS",IF(I19="Concluída","CONCLUÍDA",IF(I19="Cancelada","CANCELADA",IF(M19&lt;0,"ATRASADA",IF(M19&lt;=15,"VENCE EM BREVE","NO PRAZO"))))))</x:f>
      </x:c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30"/>
      <x:c r="B20" s="30"/>
      <x:c r="C20" s="30"/>
      <x:c r="D20" s="39"/>
      <x:c r="E20" s="30"/>
      <x:c r="F20" s="30"/>
      <x:c r="G20" s="36"/>
      <x:c r="H20" s="36"/>
      <x:c r="I20" s="30"/>
      <x:c r="J20" s="37"/>
      <x:c r="K20" s="38"/>
      <x:c r="L20" s="39"/>
      <x:c r="M20" s="40" t="str">
        <x:f>IF(COUNTA(A20:L20)=0,"",IF(OR(COUNT(G20:H20)&lt;&gt;2,MIN(G20:H20)&lt;=0,H20&lt;G20,NOT(ISNUMBER(Listas!$B$11)),Listas!$B$11&lt;=0),"n.a.",INT(H20-Listas!$B$11)))</x:f>
      </x:c>
      <x:c r="N20" s="33" t="str">
        <x:f>IF(COUNTA(A20:L20)=0,"",IF(OR(A20="",COUNTIF($A$5:$A$204,A20)&lt;&gt;1,COUNTIF(Colaboradores!$A$5:$A$104,B20)&lt;&gt;1,COUNTIF(Listas!$H$6:$H$9,I20)&lt;&gt;1,NOT(ISNUMBER(M20))),"REVISAR DADOS",IF(I20="Concluída","CONCLUÍDA",IF(I20="Cancelada","CANCELADA",IF(M20&lt;0,"ATRASADA",IF(M20&lt;=15,"VENCE EM BREVE","NO PRAZO"))))))</x:f>
      </x:c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30"/>
      <x:c r="B21" s="30"/>
      <x:c r="C21" s="30"/>
      <x:c r="D21" s="39"/>
      <x:c r="E21" s="30"/>
      <x:c r="F21" s="30"/>
      <x:c r="G21" s="36"/>
      <x:c r="H21" s="36"/>
      <x:c r="I21" s="30"/>
      <x:c r="J21" s="37"/>
      <x:c r="K21" s="38"/>
      <x:c r="L21" s="39"/>
      <x:c r="M21" s="40" t="str">
        <x:f>IF(COUNTA(A21:L21)=0,"",IF(OR(COUNT(G21:H21)&lt;&gt;2,MIN(G21:H21)&lt;=0,H21&lt;G21,NOT(ISNUMBER(Listas!$B$11)),Listas!$B$11&lt;=0),"n.a.",INT(H21-Listas!$B$11)))</x:f>
      </x:c>
      <x:c r="N21" s="33" t="str">
        <x:f>IF(COUNTA(A21:L21)=0,"",IF(OR(A21="",COUNTIF($A$5:$A$204,A21)&lt;&gt;1,COUNTIF(Colaboradores!$A$5:$A$104,B21)&lt;&gt;1,COUNTIF(Listas!$H$6:$H$9,I21)&lt;&gt;1,NOT(ISNUMBER(M21))),"REVISAR DADOS",IF(I21="Concluída","CONCLUÍDA",IF(I21="Cancelada","CANCELADA",IF(M21&lt;0,"ATRASADA",IF(M21&lt;=15,"VENCE EM BREVE","NO PRAZO"))))))</x:f>
      </x:c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30"/>
      <x:c r="B22" s="30"/>
      <x:c r="C22" s="30"/>
      <x:c r="D22" s="39"/>
      <x:c r="E22" s="30"/>
      <x:c r="F22" s="30"/>
      <x:c r="G22" s="36"/>
      <x:c r="H22" s="36"/>
      <x:c r="I22" s="30"/>
      <x:c r="J22" s="37"/>
      <x:c r="K22" s="38"/>
      <x:c r="L22" s="39"/>
      <x:c r="M22" s="40" t="str">
        <x:f>IF(COUNTA(A22:L22)=0,"",IF(OR(COUNT(G22:H22)&lt;&gt;2,MIN(G22:H22)&lt;=0,H22&lt;G22,NOT(ISNUMBER(Listas!$B$11)),Listas!$B$11&lt;=0),"n.a.",INT(H22-Listas!$B$11)))</x:f>
      </x:c>
      <x:c r="N22" s="33" t="str">
        <x:f>IF(COUNTA(A22:L22)=0,"",IF(OR(A22="",COUNTIF($A$5:$A$204,A22)&lt;&gt;1,COUNTIF(Colaboradores!$A$5:$A$104,B22)&lt;&gt;1,COUNTIF(Listas!$H$6:$H$9,I22)&lt;&gt;1,NOT(ISNUMBER(M22))),"REVISAR DADOS",IF(I22="Concluída","CONCLUÍDA",IF(I22="Cancelada","CANCELADA",IF(M22&lt;0,"ATRASADA",IF(M22&lt;=15,"VENCE EM BREVE","NO PRAZO"))))))</x:f>
      </x:c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30"/>
      <x:c r="B23" s="30"/>
      <x:c r="C23" s="30"/>
      <x:c r="D23" s="39"/>
      <x:c r="E23" s="30"/>
      <x:c r="F23" s="30"/>
      <x:c r="G23" s="36"/>
      <x:c r="H23" s="36"/>
      <x:c r="I23" s="30"/>
      <x:c r="J23" s="37"/>
      <x:c r="K23" s="38"/>
      <x:c r="L23" s="39"/>
      <x:c r="M23" s="40" t="str">
        <x:f>IF(COUNTA(A23:L23)=0,"",IF(OR(COUNT(G23:H23)&lt;&gt;2,MIN(G23:H23)&lt;=0,H23&lt;G23,NOT(ISNUMBER(Listas!$B$11)),Listas!$B$11&lt;=0),"n.a.",INT(H23-Listas!$B$11)))</x:f>
      </x:c>
      <x:c r="N23" s="33" t="str">
        <x:f>IF(COUNTA(A23:L23)=0,"",IF(OR(A23="",COUNTIF($A$5:$A$204,A23)&lt;&gt;1,COUNTIF(Colaboradores!$A$5:$A$104,B23)&lt;&gt;1,COUNTIF(Listas!$H$6:$H$9,I23)&lt;&gt;1,NOT(ISNUMBER(M23))),"REVISAR DADOS",IF(I23="Concluída","CONCLUÍDA",IF(I23="Cancelada","CANCELADA",IF(M23&lt;0,"ATRASADA",IF(M23&lt;=15,"VENCE EM BREVE","NO PRAZO"))))))</x:f>
      </x:c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30"/>
      <x:c r="B24" s="30"/>
      <x:c r="C24" s="30"/>
      <x:c r="D24" s="39"/>
      <x:c r="E24" s="30"/>
      <x:c r="F24" s="30"/>
      <x:c r="G24" s="36"/>
      <x:c r="H24" s="36"/>
      <x:c r="I24" s="30"/>
      <x:c r="J24" s="37"/>
      <x:c r="K24" s="38"/>
      <x:c r="L24" s="39"/>
      <x:c r="M24" s="40" t="str">
        <x:f>IF(COUNTA(A24:L24)=0,"",IF(OR(COUNT(G24:H24)&lt;&gt;2,MIN(G24:H24)&lt;=0,H24&lt;G24,NOT(ISNUMBER(Listas!$B$11)),Listas!$B$11&lt;=0),"n.a.",INT(H24-Listas!$B$11)))</x:f>
      </x:c>
      <x:c r="N24" s="33" t="str">
        <x:f>IF(COUNTA(A24:L24)=0,"",IF(OR(A24="",COUNTIF($A$5:$A$204,A24)&lt;&gt;1,COUNTIF(Colaboradores!$A$5:$A$104,B24)&lt;&gt;1,COUNTIF(Listas!$H$6:$H$9,I24)&lt;&gt;1,NOT(ISNUMBER(M24))),"REVISAR DADOS",IF(I24="Concluída","CONCLUÍDA",IF(I24="Cancelada","CANCELADA",IF(M24&lt;0,"ATRASADA",IF(M24&lt;=15,"VENCE EM BREVE","NO PRAZO"))))))</x:f>
      </x:c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30"/>
      <x:c r="B25" s="30"/>
      <x:c r="C25" s="30"/>
      <x:c r="D25" s="39"/>
      <x:c r="E25" s="30"/>
      <x:c r="F25" s="30"/>
      <x:c r="G25" s="36"/>
      <x:c r="H25" s="36"/>
      <x:c r="I25" s="30"/>
      <x:c r="J25" s="37"/>
      <x:c r="K25" s="38"/>
      <x:c r="L25" s="39"/>
      <x:c r="M25" s="40" t="str">
        <x:f>IF(COUNTA(A25:L25)=0,"",IF(OR(COUNT(G25:H25)&lt;&gt;2,MIN(G25:H25)&lt;=0,H25&lt;G25,NOT(ISNUMBER(Listas!$B$11)),Listas!$B$11&lt;=0),"n.a.",INT(H25-Listas!$B$11)))</x:f>
      </x:c>
      <x:c r="N25" s="33" t="str">
        <x:f>IF(COUNTA(A25:L25)=0,"",IF(OR(A25="",COUNTIF($A$5:$A$204,A25)&lt;&gt;1,COUNTIF(Colaboradores!$A$5:$A$104,B25)&lt;&gt;1,COUNTIF(Listas!$H$6:$H$9,I25)&lt;&gt;1,NOT(ISNUMBER(M25))),"REVISAR DADOS",IF(I25="Concluída","CONCLUÍDA",IF(I25="Cancelada","CANCELADA",IF(M25&lt;0,"ATRASADA",IF(M25&lt;=15,"VENCE EM BREVE","NO PRAZO"))))))</x:f>
      </x:c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30"/>
      <x:c r="B26" s="30"/>
      <x:c r="C26" s="30"/>
      <x:c r="D26" s="39"/>
      <x:c r="E26" s="30"/>
      <x:c r="F26" s="30"/>
      <x:c r="G26" s="36"/>
      <x:c r="H26" s="36"/>
      <x:c r="I26" s="30"/>
      <x:c r="J26" s="37"/>
      <x:c r="K26" s="38"/>
      <x:c r="L26" s="39"/>
      <x:c r="M26" s="40" t="str">
        <x:f>IF(COUNTA(A26:L26)=0,"",IF(OR(COUNT(G26:H26)&lt;&gt;2,MIN(G26:H26)&lt;=0,H26&lt;G26,NOT(ISNUMBER(Listas!$B$11)),Listas!$B$11&lt;=0),"n.a.",INT(H26-Listas!$B$11)))</x:f>
      </x:c>
      <x:c r="N26" s="33" t="str">
        <x:f>IF(COUNTA(A26:L26)=0,"",IF(OR(A26="",COUNTIF($A$5:$A$204,A26)&lt;&gt;1,COUNTIF(Colaboradores!$A$5:$A$104,B26)&lt;&gt;1,COUNTIF(Listas!$H$6:$H$9,I26)&lt;&gt;1,NOT(ISNUMBER(M26))),"REVISAR DADOS",IF(I26="Concluída","CONCLUÍDA",IF(I26="Cancelada","CANCELADA",IF(M26&lt;0,"ATRASADA",IF(M26&lt;=15,"VENCE EM BREVE","NO PRAZO"))))))</x:f>
      </x:c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30"/>
      <x:c r="B27" s="30"/>
      <x:c r="C27" s="30"/>
      <x:c r="D27" s="39"/>
      <x:c r="E27" s="30"/>
      <x:c r="F27" s="30"/>
      <x:c r="G27" s="36"/>
      <x:c r="H27" s="36"/>
      <x:c r="I27" s="30"/>
      <x:c r="J27" s="37"/>
      <x:c r="K27" s="38"/>
      <x:c r="L27" s="39"/>
      <x:c r="M27" s="40" t="str">
        <x:f>IF(COUNTA(A27:L27)=0,"",IF(OR(COUNT(G27:H27)&lt;&gt;2,MIN(G27:H27)&lt;=0,H27&lt;G27,NOT(ISNUMBER(Listas!$B$11)),Listas!$B$11&lt;=0),"n.a.",INT(H27-Listas!$B$11)))</x:f>
      </x:c>
      <x:c r="N27" s="33" t="str">
        <x:f>IF(COUNTA(A27:L27)=0,"",IF(OR(A27="",COUNTIF($A$5:$A$204,A27)&lt;&gt;1,COUNTIF(Colaboradores!$A$5:$A$104,B27)&lt;&gt;1,COUNTIF(Listas!$H$6:$H$9,I27)&lt;&gt;1,NOT(ISNUMBER(M27))),"REVISAR DADOS",IF(I27="Concluída","CONCLUÍDA",IF(I27="Cancelada","CANCELADA",IF(M27&lt;0,"ATRASADA",IF(M27&lt;=15,"VENCE EM BREVE","NO PRAZO"))))))</x:f>
      </x:c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30"/>
      <x:c r="B28" s="30"/>
      <x:c r="C28" s="30"/>
      <x:c r="D28" s="39"/>
      <x:c r="E28" s="30"/>
      <x:c r="F28" s="30"/>
      <x:c r="G28" s="36"/>
      <x:c r="H28" s="36"/>
      <x:c r="I28" s="30"/>
      <x:c r="J28" s="37"/>
      <x:c r="K28" s="38"/>
      <x:c r="L28" s="39"/>
      <x:c r="M28" s="40" t="str">
        <x:f>IF(COUNTA(A28:L28)=0,"",IF(OR(COUNT(G28:H28)&lt;&gt;2,MIN(G28:H28)&lt;=0,H28&lt;G28,NOT(ISNUMBER(Listas!$B$11)),Listas!$B$11&lt;=0),"n.a.",INT(H28-Listas!$B$11)))</x:f>
      </x:c>
      <x:c r="N28" s="33" t="str">
        <x:f>IF(COUNTA(A28:L28)=0,"",IF(OR(A28="",COUNTIF($A$5:$A$204,A28)&lt;&gt;1,COUNTIF(Colaboradores!$A$5:$A$104,B28)&lt;&gt;1,COUNTIF(Listas!$H$6:$H$9,I28)&lt;&gt;1,NOT(ISNUMBER(M28))),"REVISAR DADOS",IF(I28="Concluída","CONCLUÍDA",IF(I28="Cancelada","CANCELADA",IF(M28&lt;0,"ATRASADA",IF(M28&lt;=15,"VENCE EM BREVE","NO PRAZO"))))))</x:f>
      </x:c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30"/>
      <x:c r="B29" s="30"/>
      <x:c r="C29" s="30"/>
      <x:c r="D29" s="39"/>
      <x:c r="E29" s="30"/>
      <x:c r="F29" s="30"/>
      <x:c r="G29" s="36"/>
      <x:c r="H29" s="36"/>
      <x:c r="I29" s="30"/>
      <x:c r="J29" s="37"/>
      <x:c r="K29" s="38"/>
      <x:c r="L29" s="39"/>
      <x:c r="M29" s="40" t="str">
        <x:f>IF(COUNTA(A29:L29)=0,"",IF(OR(COUNT(G29:H29)&lt;&gt;2,MIN(G29:H29)&lt;=0,H29&lt;G29,NOT(ISNUMBER(Listas!$B$11)),Listas!$B$11&lt;=0),"n.a.",INT(H29-Listas!$B$11)))</x:f>
      </x:c>
      <x:c r="N29" s="33" t="str">
        <x:f>IF(COUNTA(A29:L29)=0,"",IF(OR(A29="",COUNTIF($A$5:$A$204,A29)&lt;&gt;1,COUNTIF(Colaboradores!$A$5:$A$104,B29)&lt;&gt;1,COUNTIF(Listas!$H$6:$H$9,I29)&lt;&gt;1,NOT(ISNUMBER(M29))),"REVISAR DADOS",IF(I29="Concluída","CONCLUÍDA",IF(I29="Cancelada","CANCELADA",IF(M29&lt;0,"ATRASADA",IF(M29&lt;=15,"VENCE EM BREVE","NO PRAZO"))))))</x:f>
      </x:c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30"/>
      <x:c r="B30" s="30"/>
      <x:c r="C30" s="30"/>
      <x:c r="D30" s="39"/>
      <x:c r="E30" s="30"/>
      <x:c r="F30" s="30"/>
      <x:c r="G30" s="36"/>
      <x:c r="H30" s="36"/>
      <x:c r="I30" s="30"/>
      <x:c r="J30" s="37"/>
      <x:c r="K30" s="38"/>
      <x:c r="L30" s="39"/>
      <x:c r="M30" s="40" t="str">
        <x:f>IF(COUNTA(A30:L30)=0,"",IF(OR(COUNT(G30:H30)&lt;&gt;2,MIN(G30:H30)&lt;=0,H30&lt;G30,NOT(ISNUMBER(Listas!$B$11)),Listas!$B$11&lt;=0),"n.a.",INT(H30-Listas!$B$11)))</x:f>
      </x:c>
      <x:c r="N30" s="33" t="str">
        <x:f>IF(COUNTA(A30:L30)=0,"",IF(OR(A30="",COUNTIF($A$5:$A$204,A30)&lt;&gt;1,COUNTIF(Colaboradores!$A$5:$A$104,B30)&lt;&gt;1,COUNTIF(Listas!$H$6:$H$9,I30)&lt;&gt;1,NOT(ISNUMBER(M30))),"REVISAR DADOS",IF(I30="Concluída","CONCLUÍDA",IF(I30="Cancelada","CANCELADA",IF(M30&lt;0,"ATRASADA",IF(M30&lt;=15,"VENCE EM BREVE","NO PRAZO"))))))</x:f>
      </x:c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30"/>
      <x:c r="B31" s="30"/>
      <x:c r="C31" s="30"/>
      <x:c r="D31" s="39"/>
      <x:c r="E31" s="30"/>
      <x:c r="F31" s="30"/>
      <x:c r="G31" s="36"/>
      <x:c r="H31" s="36"/>
      <x:c r="I31" s="30"/>
      <x:c r="J31" s="37"/>
      <x:c r="K31" s="38"/>
      <x:c r="L31" s="39"/>
      <x:c r="M31" s="40" t="str">
        <x:f>IF(COUNTA(A31:L31)=0,"",IF(OR(COUNT(G31:H31)&lt;&gt;2,MIN(G31:H31)&lt;=0,H31&lt;G31,NOT(ISNUMBER(Listas!$B$11)),Listas!$B$11&lt;=0),"n.a.",INT(H31-Listas!$B$11)))</x:f>
      </x:c>
      <x:c r="N31" s="33" t="str">
        <x:f>IF(COUNTA(A31:L31)=0,"",IF(OR(A31="",COUNTIF($A$5:$A$204,A31)&lt;&gt;1,COUNTIF(Colaboradores!$A$5:$A$104,B31)&lt;&gt;1,COUNTIF(Listas!$H$6:$H$9,I31)&lt;&gt;1,NOT(ISNUMBER(M31))),"REVISAR DADOS",IF(I31="Concluída","CONCLUÍDA",IF(I31="Cancelada","CANCELADA",IF(M31&lt;0,"ATRASADA",IF(M31&lt;=15,"VENCE EM BREVE","NO PRAZO"))))))</x:f>
      </x:c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30"/>
      <x:c r="B32" s="30"/>
      <x:c r="C32" s="30"/>
      <x:c r="D32" s="39"/>
      <x:c r="E32" s="30"/>
      <x:c r="F32" s="30"/>
      <x:c r="G32" s="36"/>
      <x:c r="H32" s="36"/>
      <x:c r="I32" s="30"/>
      <x:c r="J32" s="37"/>
      <x:c r="K32" s="38"/>
      <x:c r="L32" s="39"/>
      <x:c r="M32" s="40" t="str">
        <x:f>IF(COUNTA(A32:L32)=0,"",IF(OR(COUNT(G32:H32)&lt;&gt;2,MIN(G32:H32)&lt;=0,H32&lt;G32,NOT(ISNUMBER(Listas!$B$11)),Listas!$B$11&lt;=0),"n.a.",INT(H32-Listas!$B$11)))</x:f>
      </x:c>
      <x:c r="N32" s="33" t="str">
        <x:f>IF(COUNTA(A32:L32)=0,"",IF(OR(A32="",COUNTIF($A$5:$A$204,A32)&lt;&gt;1,COUNTIF(Colaboradores!$A$5:$A$104,B32)&lt;&gt;1,COUNTIF(Listas!$H$6:$H$9,I32)&lt;&gt;1,NOT(ISNUMBER(M32))),"REVISAR DADOS",IF(I32="Concluída","CONCLUÍDA",IF(I32="Cancelada","CANCELADA",IF(M32&lt;0,"ATRASADA",IF(M32&lt;=15,"VENCE EM BREVE","NO PRAZO"))))))</x:f>
      </x:c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30"/>
      <x:c r="B33" s="30"/>
      <x:c r="C33" s="30"/>
      <x:c r="D33" s="39"/>
      <x:c r="E33" s="30"/>
      <x:c r="F33" s="30"/>
      <x:c r="G33" s="36"/>
      <x:c r="H33" s="36"/>
      <x:c r="I33" s="30"/>
      <x:c r="J33" s="37"/>
      <x:c r="K33" s="38"/>
      <x:c r="L33" s="39"/>
      <x:c r="M33" s="40" t="str">
        <x:f>IF(COUNTA(A33:L33)=0,"",IF(OR(COUNT(G33:H33)&lt;&gt;2,MIN(G33:H33)&lt;=0,H33&lt;G33,NOT(ISNUMBER(Listas!$B$11)),Listas!$B$11&lt;=0),"n.a.",INT(H33-Listas!$B$11)))</x:f>
      </x:c>
      <x:c r="N33" s="33" t="str">
        <x:f>IF(COUNTA(A33:L33)=0,"",IF(OR(A33="",COUNTIF($A$5:$A$204,A33)&lt;&gt;1,COUNTIF(Colaboradores!$A$5:$A$104,B33)&lt;&gt;1,COUNTIF(Listas!$H$6:$H$9,I33)&lt;&gt;1,NOT(ISNUMBER(M33))),"REVISAR DADOS",IF(I33="Concluída","CONCLUÍDA",IF(I33="Cancelada","CANCELADA",IF(M33&lt;0,"ATRASADA",IF(M33&lt;=15,"VENCE EM BREVE","NO PRAZO"))))))</x:f>
      </x:c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30"/>
      <x:c r="B34" s="30"/>
      <x:c r="C34" s="30"/>
      <x:c r="D34" s="39"/>
      <x:c r="E34" s="30"/>
      <x:c r="F34" s="30"/>
      <x:c r="G34" s="36"/>
      <x:c r="H34" s="36"/>
      <x:c r="I34" s="30"/>
      <x:c r="J34" s="37"/>
      <x:c r="K34" s="38"/>
      <x:c r="L34" s="39"/>
      <x:c r="M34" s="40" t="str">
        <x:f>IF(COUNTA(A34:L34)=0,"",IF(OR(COUNT(G34:H34)&lt;&gt;2,MIN(G34:H34)&lt;=0,H34&lt;G34,NOT(ISNUMBER(Listas!$B$11)),Listas!$B$11&lt;=0),"n.a.",INT(H34-Listas!$B$11)))</x:f>
      </x:c>
      <x:c r="N34" s="33" t="str">
        <x:f>IF(COUNTA(A34:L34)=0,"",IF(OR(A34="",COUNTIF($A$5:$A$204,A34)&lt;&gt;1,COUNTIF(Colaboradores!$A$5:$A$104,B34)&lt;&gt;1,COUNTIF(Listas!$H$6:$H$9,I34)&lt;&gt;1,NOT(ISNUMBER(M34))),"REVISAR DADOS",IF(I34="Concluída","CONCLUÍDA",IF(I34="Cancelada","CANCELADA",IF(M34&lt;0,"ATRASADA",IF(M34&lt;=15,"VENCE EM BREVE","NO PRAZO"))))))</x:f>
      </x:c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30"/>
      <x:c r="B35" s="30"/>
      <x:c r="C35" s="30"/>
      <x:c r="D35" s="39"/>
      <x:c r="E35" s="30"/>
      <x:c r="F35" s="30"/>
      <x:c r="G35" s="36"/>
      <x:c r="H35" s="36"/>
      <x:c r="I35" s="30"/>
      <x:c r="J35" s="37"/>
      <x:c r="K35" s="38"/>
      <x:c r="L35" s="39"/>
      <x:c r="M35" s="40" t="str">
        <x:f>IF(COUNTA(A35:L35)=0,"",IF(OR(COUNT(G35:H35)&lt;&gt;2,MIN(G35:H35)&lt;=0,H35&lt;G35,NOT(ISNUMBER(Listas!$B$11)),Listas!$B$11&lt;=0),"n.a.",INT(H35-Listas!$B$11)))</x:f>
      </x:c>
      <x:c r="N35" s="33" t="str">
        <x:f>IF(COUNTA(A35:L35)=0,"",IF(OR(A35="",COUNTIF($A$5:$A$204,A35)&lt;&gt;1,COUNTIF(Colaboradores!$A$5:$A$104,B35)&lt;&gt;1,COUNTIF(Listas!$H$6:$H$9,I35)&lt;&gt;1,NOT(ISNUMBER(M35))),"REVISAR DADOS",IF(I35="Concluída","CONCLUÍDA",IF(I35="Cancelada","CANCELADA",IF(M35&lt;0,"ATRASADA",IF(M35&lt;=15,"VENCE EM BREVE","NO PRAZO"))))))</x:f>
      </x:c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30"/>
      <x:c r="B36" s="30"/>
      <x:c r="C36" s="30"/>
      <x:c r="D36" s="39"/>
      <x:c r="E36" s="30"/>
      <x:c r="F36" s="30"/>
      <x:c r="G36" s="36"/>
      <x:c r="H36" s="36"/>
      <x:c r="I36" s="30"/>
      <x:c r="J36" s="37"/>
      <x:c r="K36" s="38"/>
      <x:c r="L36" s="39"/>
      <x:c r="M36" s="40" t="str">
        <x:f>IF(COUNTA(A36:L36)=0,"",IF(OR(COUNT(G36:H36)&lt;&gt;2,MIN(G36:H36)&lt;=0,H36&lt;G36,NOT(ISNUMBER(Listas!$B$11)),Listas!$B$11&lt;=0),"n.a.",INT(H36-Listas!$B$11)))</x:f>
      </x:c>
      <x:c r="N36" s="33" t="str">
        <x:f>IF(COUNTA(A36:L36)=0,"",IF(OR(A36="",COUNTIF($A$5:$A$204,A36)&lt;&gt;1,COUNTIF(Colaboradores!$A$5:$A$104,B36)&lt;&gt;1,COUNTIF(Listas!$H$6:$H$9,I36)&lt;&gt;1,NOT(ISNUMBER(M36))),"REVISAR DADOS",IF(I36="Concluída","CONCLUÍDA",IF(I36="Cancelada","CANCELADA",IF(M36&lt;0,"ATRASADA",IF(M36&lt;=15,"VENCE EM BREVE","NO PRAZO"))))))</x:f>
      </x:c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30"/>
      <x:c r="B37" s="30"/>
      <x:c r="C37" s="30"/>
      <x:c r="D37" s="39"/>
      <x:c r="E37" s="30"/>
      <x:c r="F37" s="30"/>
      <x:c r="G37" s="36"/>
      <x:c r="H37" s="36"/>
      <x:c r="I37" s="30"/>
      <x:c r="J37" s="37"/>
      <x:c r="K37" s="38"/>
      <x:c r="L37" s="39"/>
      <x:c r="M37" s="40" t="str">
        <x:f>IF(COUNTA(A37:L37)=0,"",IF(OR(COUNT(G37:H37)&lt;&gt;2,MIN(G37:H37)&lt;=0,H37&lt;G37,NOT(ISNUMBER(Listas!$B$11)),Listas!$B$11&lt;=0),"n.a.",INT(H37-Listas!$B$11)))</x:f>
      </x:c>
      <x:c r="N37" s="33" t="str">
        <x:f>IF(COUNTA(A37:L37)=0,"",IF(OR(A37="",COUNTIF($A$5:$A$204,A37)&lt;&gt;1,COUNTIF(Colaboradores!$A$5:$A$104,B37)&lt;&gt;1,COUNTIF(Listas!$H$6:$H$9,I37)&lt;&gt;1,NOT(ISNUMBER(M37))),"REVISAR DADOS",IF(I37="Concluída","CONCLUÍDA",IF(I37="Cancelada","CANCELADA",IF(M37&lt;0,"ATRASADA",IF(M37&lt;=15,"VENCE EM BREVE","NO PRAZO"))))))</x:f>
      </x:c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30"/>
      <x:c r="B38" s="30"/>
      <x:c r="C38" s="30"/>
      <x:c r="D38" s="39"/>
      <x:c r="E38" s="30"/>
      <x:c r="F38" s="30"/>
      <x:c r="G38" s="36"/>
      <x:c r="H38" s="36"/>
      <x:c r="I38" s="30"/>
      <x:c r="J38" s="37"/>
      <x:c r="K38" s="38"/>
      <x:c r="L38" s="39"/>
      <x:c r="M38" s="40" t="str">
        <x:f>IF(COUNTA(A38:L38)=0,"",IF(OR(COUNT(G38:H38)&lt;&gt;2,MIN(G38:H38)&lt;=0,H38&lt;G38,NOT(ISNUMBER(Listas!$B$11)),Listas!$B$11&lt;=0),"n.a.",INT(H38-Listas!$B$11)))</x:f>
      </x:c>
      <x:c r="N38" s="33" t="str">
        <x:f>IF(COUNTA(A38:L38)=0,"",IF(OR(A38="",COUNTIF($A$5:$A$204,A38)&lt;&gt;1,COUNTIF(Colaboradores!$A$5:$A$104,B38)&lt;&gt;1,COUNTIF(Listas!$H$6:$H$9,I38)&lt;&gt;1,NOT(ISNUMBER(M38))),"REVISAR DADOS",IF(I38="Concluída","CONCLUÍDA",IF(I38="Cancelada","CANCELADA",IF(M38&lt;0,"ATRASADA",IF(M38&lt;=15,"VENCE EM BREVE","NO PRAZO"))))))</x:f>
      </x:c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30"/>
      <x:c r="B39" s="30"/>
      <x:c r="C39" s="30"/>
      <x:c r="D39" s="39"/>
      <x:c r="E39" s="30"/>
      <x:c r="F39" s="30"/>
      <x:c r="G39" s="36"/>
      <x:c r="H39" s="36"/>
      <x:c r="I39" s="30"/>
      <x:c r="J39" s="37"/>
      <x:c r="K39" s="38"/>
      <x:c r="L39" s="39"/>
      <x:c r="M39" s="40" t="str">
        <x:f>IF(COUNTA(A39:L39)=0,"",IF(OR(COUNT(G39:H39)&lt;&gt;2,MIN(G39:H39)&lt;=0,H39&lt;G39,NOT(ISNUMBER(Listas!$B$11)),Listas!$B$11&lt;=0),"n.a.",INT(H39-Listas!$B$11)))</x:f>
      </x:c>
      <x:c r="N39" s="33" t="str">
        <x:f>IF(COUNTA(A39:L39)=0,"",IF(OR(A39="",COUNTIF($A$5:$A$204,A39)&lt;&gt;1,COUNTIF(Colaboradores!$A$5:$A$104,B39)&lt;&gt;1,COUNTIF(Listas!$H$6:$H$9,I39)&lt;&gt;1,NOT(ISNUMBER(M39))),"REVISAR DADOS",IF(I39="Concluída","CONCLUÍDA",IF(I39="Cancelada","CANCELADA",IF(M39&lt;0,"ATRASADA",IF(M39&lt;=15,"VENCE EM BREVE","NO PRAZO"))))))</x:f>
      </x:c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30"/>
      <x:c r="B40" s="30"/>
      <x:c r="C40" s="30"/>
      <x:c r="D40" s="39"/>
      <x:c r="E40" s="30"/>
      <x:c r="F40" s="30"/>
      <x:c r="G40" s="36"/>
      <x:c r="H40" s="36"/>
      <x:c r="I40" s="30"/>
      <x:c r="J40" s="37"/>
      <x:c r="K40" s="38"/>
      <x:c r="L40" s="39"/>
      <x:c r="M40" s="40" t="str">
        <x:f>IF(COUNTA(A40:L40)=0,"",IF(OR(COUNT(G40:H40)&lt;&gt;2,MIN(G40:H40)&lt;=0,H40&lt;G40,NOT(ISNUMBER(Listas!$B$11)),Listas!$B$11&lt;=0),"n.a.",INT(H40-Listas!$B$11)))</x:f>
      </x:c>
      <x:c r="N40" s="33" t="str">
        <x:f>IF(COUNTA(A40:L40)=0,"",IF(OR(A40="",COUNTIF($A$5:$A$204,A40)&lt;&gt;1,COUNTIF(Colaboradores!$A$5:$A$104,B40)&lt;&gt;1,COUNTIF(Listas!$H$6:$H$9,I40)&lt;&gt;1,NOT(ISNUMBER(M40))),"REVISAR DADOS",IF(I40="Concluída","CONCLUÍDA",IF(I40="Cancelada","CANCELADA",IF(M40&lt;0,"ATRASADA",IF(M40&lt;=15,"VENCE EM BREVE","NO PRAZO"))))))</x:f>
      </x:c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30"/>
      <x:c r="B41" s="30"/>
      <x:c r="C41" s="30"/>
      <x:c r="D41" s="39"/>
      <x:c r="E41" s="30"/>
      <x:c r="F41" s="30"/>
      <x:c r="G41" s="36"/>
      <x:c r="H41" s="36"/>
      <x:c r="I41" s="30"/>
      <x:c r="J41" s="37"/>
      <x:c r="K41" s="38"/>
      <x:c r="L41" s="39"/>
      <x:c r="M41" s="40" t="str">
        <x:f>IF(COUNTA(A41:L41)=0,"",IF(OR(COUNT(G41:H41)&lt;&gt;2,MIN(G41:H41)&lt;=0,H41&lt;G41,NOT(ISNUMBER(Listas!$B$11)),Listas!$B$11&lt;=0),"n.a.",INT(H41-Listas!$B$11)))</x:f>
      </x:c>
      <x:c r="N41" s="33" t="str">
        <x:f>IF(COUNTA(A41:L41)=0,"",IF(OR(A41="",COUNTIF($A$5:$A$204,A41)&lt;&gt;1,COUNTIF(Colaboradores!$A$5:$A$104,B41)&lt;&gt;1,COUNTIF(Listas!$H$6:$H$9,I41)&lt;&gt;1,NOT(ISNUMBER(M41))),"REVISAR DADOS",IF(I41="Concluída","CONCLUÍDA",IF(I41="Cancelada","CANCELADA",IF(M41&lt;0,"ATRASADA",IF(M41&lt;=15,"VENCE EM BREVE","NO PRAZO"))))))</x:f>
      </x:c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30"/>
      <x:c r="B42" s="30"/>
      <x:c r="C42" s="30"/>
      <x:c r="D42" s="39"/>
      <x:c r="E42" s="30"/>
      <x:c r="F42" s="30"/>
      <x:c r="G42" s="36"/>
      <x:c r="H42" s="36"/>
      <x:c r="I42" s="30"/>
      <x:c r="J42" s="37"/>
      <x:c r="K42" s="38"/>
      <x:c r="L42" s="39"/>
      <x:c r="M42" s="40" t="str">
        <x:f>IF(COUNTA(A42:L42)=0,"",IF(OR(COUNT(G42:H42)&lt;&gt;2,MIN(G42:H42)&lt;=0,H42&lt;G42,NOT(ISNUMBER(Listas!$B$11)),Listas!$B$11&lt;=0),"n.a.",INT(H42-Listas!$B$11)))</x:f>
      </x:c>
      <x:c r="N42" s="33" t="str">
        <x:f>IF(COUNTA(A42:L42)=0,"",IF(OR(A42="",COUNTIF($A$5:$A$204,A42)&lt;&gt;1,COUNTIF(Colaboradores!$A$5:$A$104,B42)&lt;&gt;1,COUNTIF(Listas!$H$6:$H$9,I42)&lt;&gt;1,NOT(ISNUMBER(M42))),"REVISAR DADOS",IF(I42="Concluída","CONCLUÍDA",IF(I42="Cancelada","CANCELADA",IF(M42&lt;0,"ATRASADA",IF(M42&lt;=15,"VENCE EM BREVE","NO PRAZO"))))))</x:f>
      </x:c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30"/>
      <x:c r="B43" s="30"/>
      <x:c r="C43" s="30"/>
      <x:c r="D43" s="39"/>
      <x:c r="E43" s="30"/>
      <x:c r="F43" s="30"/>
      <x:c r="G43" s="36"/>
      <x:c r="H43" s="36"/>
      <x:c r="I43" s="30"/>
      <x:c r="J43" s="37"/>
      <x:c r="K43" s="38"/>
      <x:c r="L43" s="39"/>
      <x:c r="M43" s="40" t="str">
        <x:f>IF(COUNTA(A43:L43)=0,"",IF(OR(COUNT(G43:H43)&lt;&gt;2,MIN(G43:H43)&lt;=0,H43&lt;G43,NOT(ISNUMBER(Listas!$B$11)),Listas!$B$11&lt;=0),"n.a.",INT(H43-Listas!$B$11)))</x:f>
      </x:c>
      <x:c r="N43" s="33" t="str">
        <x:f>IF(COUNTA(A43:L43)=0,"",IF(OR(A43="",COUNTIF($A$5:$A$204,A43)&lt;&gt;1,COUNTIF(Colaboradores!$A$5:$A$104,B43)&lt;&gt;1,COUNTIF(Listas!$H$6:$H$9,I43)&lt;&gt;1,NOT(ISNUMBER(M43))),"REVISAR DADOS",IF(I43="Concluída","CONCLUÍDA",IF(I43="Cancelada","CANCELADA",IF(M43&lt;0,"ATRASADA",IF(M43&lt;=15,"VENCE EM BREVE","NO PRAZO"))))))</x:f>
      </x:c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30"/>
      <x:c r="B44" s="30"/>
      <x:c r="C44" s="30"/>
      <x:c r="D44" s="39"/>
      <x:c r="E44" s="30"/>
      <x:c r="F44" s="30"/>
      <x:c r="G44" s="36"/>
      <x:c r="H44" s="36"/>
      <x:c r="I44" s="30"/>
      <x:c r="J44" s="37"/>
      <x:c r="K44" s="38"/>
      <x:c r="L44" s="39"/>
      <x:c r="M44" s="40" t="str">
        <x:f>IF(COUNTA(A44:L44)=0,"",IF(OR(COUNT(G44:H44)&lt;&gt;2,MIN(G44:H44)&lt;=0,H44&lt;G44,NOT(ISNUMBER(Listas!$B$11)),Listas!$B$11&lt;=0),"n.a.",INT(H44-Listas!$B$11)))</x:f>
      </x:c>
      <x:c r="N44" s="33" t="str">
        <x:f>IF(COUNTA(A44:L44)=0,"",IF(OR(A44="",COUNTIF($A$5:$A$204,A44)&lt;&gt;1,COUNTIF(Colaboradores!$A$5:$A$104,B44)&lt;&gt;1,COUNTIF(Listas!$H$6:$H$9,I44)&lt;&gt;1,NOT(ISNUMBER(M44))),"REVISAR DADOS",IF(I44="Concluída","CONCLUÍDA",IF(I44="Cancelada","CANCELADA",IF(M44&lt;0,"ATRASADA",IF(M44&lt;=15,"VENCE EM BREVE","NO PRAZO"))))))</x:f>
      </x:c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30"/>
      <x:c r="B45" s="30"/>
      <x:c r="C45" s="30"/>
      <x:c r="D45" s="39"/>
      <x:c r="E45" s="30"/>
      <x:c r="F45" s="30"/>
      <x:c r="G45" s="36"/>
      <x:c r="H45" s="36"/>
      <x:c r="I45" s="30"/>
      <x:c r="J45" s="37"/>
      <x:c r="K45" s="38"/>
      <x:c r="L45" s="39"/>
      <x:c r="M45" s="40" t="str">
        <x:f>IF(COUNTA(A45:L45)=0,"",IF(OR(COUNT(G45:H45)&lt;&gt;2,MIN(G45:H45)&lt;=0,H45&lt;G45,NOT(ISNUMBER(Listas!$B$11)),Listas!$B$11&lt;=0),"n.a.",INT(H45-Listas!$B$11)))</x:f>
      </x:c>
      <x:c r="N45" s="33" t="str">
        <x:f>IF(COUNTA(A45:L45)=0,"",IF(OR(A45="",COUNTIF($A$5:$A$204,A45)&lt;&gt;1,COUNTIF(Colaboradores!$A$5:$A$104,B45)&lt;&gt;1,COUNTIF(Listas!$H$6:$H$9,I45)&lt;&gt;1,NOT(ISNUMBER(M45))),"REVISAR DADOS",IF(I45="Concluída","CONCLUÍDA",IF(I45="Cancelada","CANCELADA",IF(M45&lt;0,"ATRASADA",IF(M45&lt;=15,"VENCE EM BREVE","NO PRAZO"))))))</x:f>
      </x:c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30"/>
      <x:c r="B46" s="30"/>
      <x:c r="C46" s="30"/>
      <x:c r="D46" s="39"/>
      <x:c r="E46" s="30"/>
      <x:c r="F46" s="30"/>
      <x:c r="G46" s="36"/>
      <x:c r="H46" s="36"/>
      <x:c r="I46" s="30"/>
      <x:c r="J46" s="37"/>
      <x:c r="K46" s="38"/>
      <x:c r="L46" s="39"/>
      <x:c r="M46" s="40" t="str">
        <x:f>IF(COUNTA(A46:L46)=0,"",IF(OR(COUNT(G46:H46)&lt;&gt;2,MIN(G46:H46)&lt;=0,H46&lt;G46,NOT(ISNUMBER(Listas!$B$11)),Listas!$B$11&lt;=0),"n.a.",INT(H46-Listas!$B$11)))</x:f>
      </x:c>
      <x:c r="N46" s="33" t="str">
        <x:f>IF(COUNTA(A46:L46)=0,"",IF(OR(A46="",COUNTIF($A$5:$A$204,A46)&lt;&gt;1,COUNTIF(Colaboradores!$A$5:$A$104,B46)&lt;&gt;1,COUNTIF(Listas!$H$6:$H$9,I46)&lt;&gt;1,NOT(ISNUMBER(M46))),"REVISAR DADOS",IF(I46="Concluída","CONCLUÍDA",IF(I46="Cancelada","CANCELADA",IF(M46&lt;0,"ATRASADA",IF(M46&lt;=15,"VENCE EM BREVE","NO PRAZO"))))))</x:f>
      </x:c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30"/>
      <x:c r="B47" s="30"/>
      <x:c r="C47" s="30"/>
      <x:c r="D47" s="39"/>
      <x:c r="E47" s="30"/>
      <x:c r="F47" s="30"/>
      <x:c r="G47" s="36"/>
      <x:c r="H47" s="36"/>
      <x:c r="I47" s="30"/>
      <x:c r="J47" s="37"/>
      <x:c r="K47" s="38"/>
      <x:c r="L47" s="39"/>
      <x:c r="M47" s="40" t="str">
        <x:f>IF(COUNTA(A47:L47)=0,"",IF(OR(COUNT(G47:H47)&lt;&gt;2,MIN(G47:H47)&lt;=0,H47&lt;G47,NOT(ISNUMBER(Listas!$B$11)),Listas!$B$11&lt;=0),"n.a.",INT(H47-Listas!$B$11)))</x:f>
      </x:c>
      <x:c r="N47" s="33" t="str">
        <x:f>IF(COUNTA(A47:L47)=0,"",IF(OR(A47="",COUNTIF($A$5:$A$204,A47)&lt;&gt;1,COUNTIF(Colaboradores!$A$5:$A$104,B47)&lt;&gt;1,COUNTIF(Listas!$H$6:$H$9,I47)&lt;&gt;1,NOT(ISNUMBER(M47))),"REVISAR DADOS",IF(I47="Concluída","CONCLUÍDA",IF(I47="Cancelada","CANCELADA",IF(M47&lt;0,"ATRASADA",IF(M47&lt;=15,"VENCE EM BREVE","NO PRAZO"))))))</x:f>
      </x:c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30"/>
      <x:c r="B48" s="30"/>
      <x:c r="C48" s="30"/>
      <x:c r="D48" s="39"/>
      <x:c r="E48" s="30"/>
      <x:c r="F48" s="30"/>
      <x:c r="G48" s="36"/>
      <x:c r="H48" s="36"/>
      <x:c r="I48" s="30"/>
      <x:c r="J48" s="37"/>
      <x:c r="K48" s="38"/>
      <x:c r="L48" s="39"/>
      <x:c r="M48" s="40" t="str">
        <x:f>IF(COUNTA(A48:L48)=0,"",IF(OR(COUNT(G48:H48)&lt;&gt;2,MIN(G48:H48)&lt;=0,H48&lt;G48,NOT(ISNUMBER(Listas!$B$11)),Listas!$B$11&lt;=0),"n.a.",INT(H48-Listas!$B$11)))</x:f>
      </x:c>
      <x:c r="N48" s="33" t="str">
        <x:f>IF(COUNTA(A48:L48)=0,"",IF(OR(A48="",COUNTIF($A$5:$A$204,A48)&lt;&gt;1,COUNTIF(Colaboradores!$A$5:$A$104,B48)&lt;&gt;1,COUNTIF(Listas!$H$6:$H$9,I48)&lt;&gt;1,NOT(ISNUMBER(M48))),"REVISAR DADOS",IF(I48="Concluída","CONCLUÍDA",IF(I48="Cancelada","CANCELADA",IF(M48&lt;0,"ATRASADA",IF(M48&lt;=15,"VENCE EM BREVE","NO PRAZO"))))))</x:f>
      </x:c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30"/>
      <x:c r="B49" s="30"/>
      <x:c r="C49" s="30"/>
      <x:c r="D49" s="39"/>
      <x:c r="E49" s="30"/>
      <x:c r="F49" s="30"/>
      <x:c r="G49" s="36"/>
      <x:c r="H49" s="36"/>
      <x:c r="I49" s="30"/>
      <x:c r="J49" s="37"/>
      <x:c r="K49" s="38"/>
      <x:c r="L49" s="39"/>
      <x:c r="M49" s="40" t="str">
        <x:f>IF(COUNTA(A49:L49)=0,"",IF(OR(COUNT(G49:H49)&lt;&gt;2,MIN(G49:H49)&lt;=0,H49&lt;G49,NOT(ISNUMBER(Listas!$B$11)),Listas!$B$11&lt;=0),"n.a.",INT(H49-Listas!$B$11)))</x:f>
      </x:c>
      <x:c r="N49" s="33" t="str">
        <x:f>IF(COUNTA(A49:L49)=0,"",IF(OR(A49="",COUNTIF($A$5:$A$204,A49)&lt;&gt;1,COUNTIF(Colaboradores!$A$5:$A$104,B49)&lt;&gt;1,COUNTIF(Listas!$H$6:$H$9,I49)&lt;&gt;1,NOT(ISNUMBER(M49))),"REVISAR DADOS",IF(I49="Concluída","CONCLUÍDA",IF(I49="Cancelada","CANCELADA",IF(M49&lt;0,"ATRASADA",IF(M49&lt;=15,"VENCE EM BREVE","NO PRAZO"))))))</x:f>
      </x:c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30"/>
      <x:c r="B50" s="30"/>
      <x:c r="C50" s="30"/>
      <x:c r="D50" s="39"/>
      <x:c r="E50" s="30"/>
      <x:c r="F50" s="30"/>
      <x:c r="G50" s="36"/>
      <x:c r="H50" s="36"/>
      <x:c r="I50" s="30"/>
      <x:c r="J50" s="37"/>
      <x:c r="K50" s="38"/>
      <x:c r="L50" s="39"/>
      <x:c r="M50" s="40" t="str">
        <x:f>IF(COUNTA(A50:L50)=0,"",IF(OR(COUNT(G50:H50)&lt;&gt;2,MIN(G50:H50)&lt;=0,H50&lt;G50,NOT(ISNUMBER(Listas!$B$11)),Listas!$B$11&lt;=0),"n.a.",INT(H50-Listas!$B$11)))</x:f>
      </x:c>
      <x:c r="N50" s="33" t="str">
        <x:f>IF(COUNTA(A50:L50)=0,"",IF(OR(A50="",COUNTIF($A$5:$A$204,A50)&lt;&gt;1,COUNTIF(Colaboradores!$A$5:$A$104,B50)&lt;&gt;1,COUNTIF(Listas!$H$6:$H$9,I50)&lt;&gt;1,NOT(ISNUMBER(M50))),"REVISAR DADOS",IF(I50="Concluída","CONCLUÍDA",IF(I50="Cancelada","CANCELADA",IF(M50&lt;0,"ATRASADA",IF(M50&lt;=15,"VENCE EM BREVE","NO PRAZO"))))))</x:f>
      </x:c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30"/>
      <x:c r="B51" s="30"/>
      <x:c r="C51" s="30"/>
      <x:c r="D51" s="39"/>
      <x:c r="E51" s="30"/>
      <x:c r="F51" s="30"/>
      <x:c r="G51" s="36"/>
      <x:c r="H51" s="36"/>
      <x:c r="I51" s="30"/>
      <x:c r="J51" s="37"/>
      <x:c r="K51" s="38"/>
      <x:c r="L51" s="39"/>
      <x:c r="M51" s="40" t="str">
        <x:f>IF(COUNTA(A51:L51)=0,"",IF(OR(COUNT(G51:H51)&lt;&gt;2,MIN(G51:H51)&lt;=0,H51&lt;G51,NOT(ISNUMBER(Listas!$B$11)),Listas!$B$11&lt;=0),"n.a.",INT(H51-Listas!$B$11)))</x:f>
      </x:c>
      <x:c r="N51" s="33" t="str">
        <x:f>IF(COUNTA(A51:L51)=0,"",IF(OR(A51="",COUNTIF($A$5:$A$204,A51)&lt;&gt;1,COUNTIF(Colaboradores!$A$5:$A$104,B51)&lt;&gt;1,COUNTIF(Listas!$H$6:$H$9,I51)&lt;&gt;1,NOT(ISNUMBER(M51))),"REVISAR DADOS",IF(I51="Concluída","CONCLUÍDA",IF(I51="Cancelada","CANCELADA",IF(M51&lt;0,"ATRASADA",IF(M51&lt;=15,"VENCE EM BREVE","NO PRAZO"))))))</x:f>
      </x:c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30"/>
      <x:c r="B52" s="30"/>
      <x:c r="C52" s="30"/>
      <x:c r="D52" s="39"/>
      <x:c r="E52" s="30"/>
      <x:c r="F52" s="30"/>
      <x:c r="G52" s="36"/>
      <x:c r="H52" s="36"/>
      <x:c r="I52" s="30"/>
      <x:c r="J52" s="37"/>
      <x:c r="K52" s="38"/>
      <x:c r="L52" s="39"/>
      <x:c r="M52" s="40" t="str">
        <x:f>IF(COUNTA(A52:L52)=0,"",IF(OR(COUNT(G52:H52)&lt;&gt;2,MIN(G52:H52)&lt;=0,H52&lt;G52,NOT(ISNUMBER(Listas!$B$11)),Listas!$B$11&lt;=0),"n.a.",INT(H52-Listas!$B$11)))</x:f>
      </x:c>
      <x:c r="N52" s="33" t="str">
        <x:f>IF(COUNTA(A52:L52)=0,"",IF(OR(A52="",COUNTIF($A$5:$A$204,A52)&lt;&gt;1,COUNTIF(Colaboradores!$A$5:$A$104,B52)&lt;&gt;1,COUNTIF(Listas!$H$6:$H$9,I52)&lt;&gt;1,NOT(ISNUMBER(M52))),"REVISAR DADOS",IF(I52="Concluída","CONCLUÍDA",IF(I52="Cancelada","CANCELADA",IF(M52&lt;0,"ATRASADA",IF(M52&lt;=15,"VENCE EM BREVE","NO PRAZO"))))))</x:f>
      </x:c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30"/>
      <x:c r="B53" s="30"/>
      <x:c r="C53" s="30"/>
      <x:c r="D53" s="39"/>
      <x:c r="E53" s="30"/>
      <x:c r="F53" s="30"/>
      <x:c r="G53" s="36"/>
      <x:c r="H53" s="36"/>
      <x:c r="I53" s="30"/>
      <x:c r="J53" s="37"/>
      <x:c r="K53" s="38"/>
      <x:c r="L53" s="39"/>
      <x:c r="M53" s="40" t="str">
        <x:f>IF(COUNTA(A53:L53)=0,"",IF(OR(COUNT(G53:H53)&lt;&gt;2,MIN(G53:H53)&lt;=0,H53&lt;G53,NOT(ISNUMBER(Listas!$B$11)),Listas!$B$11&lt;=0),"n.a.",INT(H53-Listas!$B$11)))</x:f>
      </x:c>
      <x:c r="N53" s="33" t="str">
        <x:f>IF(COUNTA(A53:L53)=0,"",IF(OR(A53="",COUNTIF($A$5:$A$204,A53)&lt;&gt;1,COUNTIF(Colaboradores!$A$5:$A$104,B53)&lt;&gt;1,COUNTIF(Listas!$H$6:$H$9,I53)&lt;&gt;1,NOT(ISNUMBER(M53))),"REVISAR DADOS",IF(I53="Concluída","CONCLUÍDA",IF(I53="Cancelada","CANCELADA",IF(M53&lt;0,"ATRASADA",IF(M53&lt;=15,"VENCE EM BREVE","NO PRAZO"))))))</x:f>
      </x:c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30"/>
      <x:c r="B54" s="30"/>
      <x:c r="C54" s="30"/>
      <x:c r="D54" s="39"/>
      <x:c r="E54" s="30"/>
      <x:c r="F54" s="30"/>
      <x:c r="G54" s="36"/>
      <x:c r="H54" s="36"/>
      <x:c r="I54" s="30"/>
      <x:c r="J54" s="37"/>
      <x:c r="K54" s="38"/>
      <x:c r="L54" s="39"/>
      <x:c r="M54" s="40" t="str">
        <x:f>IF(COUNTA(A54:L54)=0,"",IF(OR(COUNT(G54:H54)&lt;&gt;2,MIN(G54:H54)&lt;=0,H54&lt;G54,NOT(ISNUMBER(Listas!$B$11)),Listas!$B$11&lt;=0),"n.a.",INT(H54-Listas!$B$11)))</x:f>
      </x:c>
      <x:c r="N54" s="33" t="str">
        <x:f>IF(COUNTA(A54:L54)=0,"",IF(OR(A54="",COUNTIF($A$5:$A$204,A54)&lt;&gt;1,COUNTIF(Colaboradores!$A$5:$A$104,B54)&lt;&gt;1,COUNTIF(Listas!$H$6:$H$9,I54)&lt;&gt;1,NOT(ISNUMBER(M54))),"REVISAR DADOS",IF(I54="Concluída","CONCLUÍDA",IF(I54="Cancelada","CANCELADA",IF(M54&lt;0,"ATRASADA",IF(M54&lt;=15,"VENCE EM BREVE","NO PRAZO"))))))</x:f>
      </x:c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30"/>
      <x:c r="B55" s="30"/>
      <x:c r="C55" s="30"/>
      <x:c r="D55" s="39"/>
      <x:c r="E55" s="30"/>
      <x:c r="F55" s="30"/>
      <x:c r="G55" s="36"/>
      <x:c r="H55" s="36"/>
      <x:c r="I55" s="30"/>
      <x:c r="J55" s="37"/>
      <x:c r="K55" s="38"/>
      <x:c r="L55" s="39"/>
      <x:c r="M55" s="40" t="str">
        <x:f>IF(COUNTA(A55:L55)=0,"",IF(OR(COUNT(G55:H55)&lt;&gt;2,MIN(G55:H55)&lt;=0,H55&lt;G55,NOT(ISNUMBER(Listas!$B$11)),Listas!$B$11&lt;=0),"n.a.",INT(H55-Listas!$B$11)))</x:f>
      </x:c>
      <x:c r="N55" s="33" t="str">
        <x:f>IF(COUNTA(A55:L55)=0,"",IF(OR(A55="",COUNTIF($A$5:$A$204,A55)&lt;&gt;1,COUNTIF(Colaboradores!$A$5:$A$104,B55)&lt;&gt;1,COUNTIF(Listas!$H$6:$H$9,I55)&lt;&gt;1,NOT(ISNUMBER(M55))),"REVISAR DADOS",IF(I55="Concluída","CONCLUÍDA",IF(I55="Cancelada","CANCELADA",IF(M55&lt;0,"ATRASADA",IF(M55&lt;=15,"VENCE EM BREVE","NO PRAZO"))))))</x:f>
      </x:c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30"/>
      <x:c r="B56" s="30"/>
      <x:c r="C56" s="30"/>
      <x:c r="D56" s="39"/>
      <x:c r="E56" s="30"/>
      <x:c r="F56" s="30"/>
      <x:c r="G56" s="36"/>
      <x:c r="H56" s="36"/>
      <x:c r="I56" s="30"/>
      <x:c r="J56" s="37"/>
      <x:c r="K56" s="38"/>
      <x:c r="L56" s="39"/>
      <x:c r="M56" s="40" t="str">
        <x:f>IF(COUNTA(A56:L56)=0,"",IF(OR(COUNT(G56:H56)&lt;&gt;2,MIN(G56:H56)&lt;=0,H56&lt;G56,NOT(ISNUMBER(Listas!$B$11)),Listas!$B$11&lt;=0),"n.a.",INT(H56-Listas!$B$11)))</x:f>
      </x:c>
      <x:c r="N56" s="33" t="str">
        <x:f>IF(COUNTA(A56:L56)=0,"",IF(OR(A56="",COUNTIF($A$5:$A$204,A56)&lt;&gt;1,COUNTIF(Colaboradores!$A$5:$A$104,B56)&lt;&gt;1,COUNTIF(Listas!$H$6:$H$9,I56)&lt;&gt;1,NOT(ISNUMBER(M56))),"REVISAR DADOS",IF(I56="Concluída","CONCLUÍDA",IF(I56="Cancelada","CANCELADA",IF(M56&lt;0,"ATRASADA",IF(M56&lt;=15,"VENCE EM BREVE","NO PRAZO"))))))</x:f>
      </x:c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30"/>
      <x:c r="B57" s="30"/>
      <x:c r="C57" s="30"/>
      <x:c r="D57" s="39"/>
      <x:c r="E57" s="30"/>
      <x:c r="F57" s="30"/>
      <x:c r="G57" s="36"/>
      <x:c r="H57" s="36"/>
      <x:c r="I57" s="30"/>
      <x:c r="J57" s="37"/>
      <x:c r="K57" s="38"/>
      <x:c r="L57" s="39"/>
      <x:c r="M57" s="40" t="str">
        <x:f>IF(COUNTA(A57:L57)=0,"",IF(OR(COUNT(G57:H57)&lt;&gt;2,MIN(G57:H57)&lt;=0,H57&lt;G57,NOT(ISNUMBER(Listas!$B$11)),Listas!$B$11&lt;=0),"n.a.",INT(H57-Listas!$B$11)))</x:f>
      </x:c>
      <x:c r="N57" s="33" t="str">
        <x:f>IF(COUNTA(A57:L57)=0,"",IF(OR(A57="",COUNTIF($A$5:$A$204,A57)&lt;&gt;1,COUNTIF(Colaboradores!$A$5:$A$104,B57)&lt;&gt;1,COUNTIF(Listas!$H$6:$H$9,I57)&lt;&gt;1,NOT(ISNUMBER(M57))),"REVISAR DADOS",IF(I57="Concluída","CONCLUÍDA",IF(I57="Cancelada","CANCELADA",IF(M57&lt;0,"ATRASADA",IF(M57&lt;=15,"VENCE EM BREVE","NO PRAZO"))))))</x:f>
      </x:c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30"/>
      <x:c r="B58" s="30"/>
      <x:c r="C58" s="30"/>
      <x:c r="D58" s="39"/>
      <x:c r="E58" s="30"/>
      <x:c r="F58" s="30"/>
      <x:c r="G58" s="36"/>
      <x:c r="H58" s="36"/>
      <x:c r="I58" s="30"/>
      <x:c r="J58" s="37"/>
      <x:c r="K58" s="38"/>
      <x:c r="L58" s="39"/>
      <x:c r="M58" s="40" t="str">
        <x:f>IF(COUNTA(A58:L58)=0,"",IF(OR(COUNT(G58:H58)&lt;&gt;2,MIN(G58:H58)&lt;=0,H58&lt;G58,NOT(ISNUMBER(Listas!$B$11)),Listas!$B$11&lt;=0),"n.a.",INT(H58-Listas!$B$11)))</x:f>
      </x:c>
      <x:c r="N58" s="33" t="str">
        <x:f>IF(COUNTA(A58:L58)=0,"",IF(OR(A58="",COUNTIF($A$5:$A$204,A58)&lt;&gt;1,COUNTIF(Colaboradores!$A$5:$A$104,B58)&lt;&gt;1,COUNTIF(Listas!$H$6:$H$9,I58)&lt;&gt;1,NOT(ISNUMBER(M58))),"REVISAR DADOS",IF(I58="Concluída","CONCLUÍDA",IF(I58="Cancelada","CANCELADA",IF(M58&lt;0,"ATRASADA",IF(M58&lt;=15,"VENCE EM BREVE","NO PRAZO"))))))</x:f>
      </x:c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30"/>
      <x:c r="B59" s="30"/>
      <x:c r="C59" s="30"/>
      <x:c r="D59" s="39"/>
      <x:c r="E59" s="30"/>
      <x:c r="F59" s="30"/>
      <x:c r="G59" s="36"/>
      <x:c r="H59" s="36"/>
      <x:c r="I59" s="30"/>
      <x:c r="J59" s="37"/>
      <x:c r="K59" s="38"/>
      <x:c r="L59" s="39"/>
      <x:c r="M59" s="40" t="str">
        <x:f>IF(COUNTA(A59:L59)=0,"",IF(OR(COUNT(G59:H59)&lt;&gt;2,MIN(G59:H59)&lt;=0,H59&lt;G59,NOT(ISNUMBER(Listas!$B$11)),Listas!$B$11&lt;=0),"n.a.",INT(H59-Listas!$B$11)))</x:f>
      </x:c>
      <x:c r="N59" s="33" t="str">
        <x:f>IF(COUNTA(A59:L59)=0,"",IF(OR(A59="",COUNTIF($A$5:$A$204,A59)&lt;&gt;1,COUNTIF(Colaboradores!$A$5:$A$104,B59)&lt;&gt;1,COUNTIF(Listas!$H$6:$H$9,I59)&lt;&gt;1,NOT(ISNUMBER(M59))),"REVISAR DADOS",IF(I59="Concluída","CONCLUÍDA",IF(I59="Cancelada","CANCELADA",IF(M59&lt;0,"ATRASADA",IF(M59&lt;=15,"VENCE EM BREVE","NO PRAZO"))))))</x:f>
      </x:c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30"/>
      <x:c r="B60" s="30"/>
      <x:c r="C60" s="30"/>
      <x:c r="D60" s="39"/>
      <x:c r="E60" s="30"/>
      <x:c r="F60" s="30"/>
      <x:c r="G60" s="36"/>
      <x:c r="H60" s="36"/>
      <x:c r="I60" s="30"/>
      <x:c r="J60" s="37"/>
      <x:c r="K60" s="38"/>
      <x:c r="L60" s="39"/>
      <x:c r="M60" s="40" t="str">
        <x:f>IF(COUNTA(A60:L60)=0,"",IF(OR(COUNT(G60:H60)&lt;&gt;2,MIN(G60:H60)&lt;=0,H60&lt;G60,NOT(ISNUMBER(Listas!$B$11)),Listas!$B$11&lt;=0),"n.a.",INT(H60-Listas!$B$11)))</x:f>
      </x:c>
      <x:c r="N60" s="33" t="str">
        <x:f>IF(COUNTA(A60:L60)=0,"",IF(OR(A60="",COUNTIF($A$5:$A$204,A60)&lt;&gt;1,COUNTIF(Colaboradores!$A$5:$A$104,B60)&lt;&gt;1,COUNTIF(Listas!$H$6:$H$9,I60)&lt;&gt;1,NOT(ISNUMBER(M60))),"REVISAR DADOS",IF(I60="Concluída","CONCLUÍDA",IF(I60="Cancelada","CANCELADA",IF(M60&lt;0,"ATRASADA",IF(M60&lt;=15,"VENCE EM BREVE","NO PRAZO"))))))</x:f>
      </x:c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30"/>
      <x:c r="B61" s="30"/>
      <x:c r="C61" s="30"/>
      <x:c r="D61" s="39"/>
      <x:c r="E61" s="30"/>
      <x:c r="F61" s="30"/>
      <x:c r="G61" s="36"/>
      <x:c r="H61" s="36"/>
      <x:c r="I61" s="30"/>
      <x:c r="J61" s="37"/>
      <x:c r="K61" s="38"/>
      <x:c r="L61" s="39"/>
      <x:c r="M61" s="40" t="str">
        <x:f>IF(COUNTA(A61:L61)=0,"",IF(OR(COUNT(G61:H61)&lt;&gt;2,MIN(G61:H61)&lt;=0,H61&lt;G61,NOT(ISNUMBER(Listas!$B$11)),Listas!$B$11&lt;=0),"n.a.",INT(H61-Listas!$B$11)))</x:f>
      </x:c>
      <x:c r="N61" s="33" t="str">
        <x:f>IF(COUNTA(A61:L61)=0,"",IF(OR(A61="",COUNTIF($A$5:$A$204,A61)&lt;&gt;1,COUNTIF(Colaboradores!$A$5:$A$104,B61)&lt;&gt;1,COUNTIF(Listas!$H$6:$H$9,I61)&lt;&gt;1,NOT(ISNUMBER(M61))),"REVISAR DADOS",IF(I61="Concluída","CONCLUÍDA",IF(I61="Cancelada","CANCELADA",IF(M61&lt;0,"ATRASADA",IF(M61&lt;=15,"VENCE EM BREVE","NO PRAZO"))))))</x:f>
      </x:c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30"/>
      <x:c r="B62" s="30"/>
      <x:c r="C62" s="30"/>
      <x:c r="D62" s="39"/>
      <x:c r="E62" s="30"/>
      <x:c r="F62" s="30"/>
      <x:c r="G62" s="36"/>
      <x:c r="H62" s="36"/>
      <x:c r="I62" s="30"/>
      <x:c r="J62" s="37"/>
      <x:c r="K62" s="38"/>
      <x:c r="L62" s="39"/>
      <x:c r="M62" s="40" t="str">
        <x:f>IF(COUNTA(A62:L62)=0,"",IF(OR(COUNT(G62:H62)&lt;&gt;2,MIN(G62:H62)&lt;=0,H62&lt;G62,NOT(ISNUMBER(Listas!$B$11)),Listas!$B$11&lt;=0),"n.a.",INT(H62-Listas!$B$11)))</x:f>
      </x:c>
      <x:c r="N62" s="33" t="str">
        <x:f>IF(COUNTA(A62:L62)=0,"",IF(OR(A62="",COUNTIF($A$5:$A$204,A62)&lt;&gt;1,COUNTIF(Colaboradores!$A$5:$A$104,B62)&lt;&gt;1,COUNTIF(Listas!$H$6:$H$9,I62)&lt;&gt;1,NOT(ISNUMBER(M62))),"REVISAR DADOS",IF(I62="Concluída","CONCLUÍDA",IF(I62="Cancelada","CANCELADA",IF(M62&lt;0,"ATRASADA",IF(M62&lt;=15,"VENCE EM BREVE","NO PRAZO"))))))</x:f>
      </x:c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30"/>
      <x:c r="B63" s="30"/>
      <x:c r="C63" s="30"/>
      <x:c r="D63" s="39"/>
      <x:c r="E63" s="30"/>
      <x:c r="F63" s="30"/>
      <x:c r="G63" s="36"/>
      <x:c r="H63" s="36"/>
      <x:c r="I63" s="30"/>
      <x:c r="J63" s="37"/>
      <x:c r="K63" s="38"/>
      <x:c r="L63" s="39"/>
      <x:c r="M63" s="40" t="str">
        <x:f>IF(COUNTA(A63:L63)=0,"",IF(OR(COUNT(G63:H63)&lt;&gt;2,MIN(G63:H63)&lt;=0,H63&lt;G63,NOT(ISNUMBER(Listas!$B$11)),Listas!$B$11&lt;=0),"n.a.",INT(H63-Listas!$B$11)))</x:f>
      </x:c>
      <x:c r="N63" s="33" t="str">
        <x:f>IF(COUNTA(A63:L63)=0,"",IF(OR(A63="",COUNTIF($A$5:$A$204,A63)&lt;&gt;1,COUNTIF(Colaboradores!$A$5:$A$104,B63)&lt;&gt;1,COUNTIF(Listas!$H$6:$H$9,I63)&lt;&gt;1,NOT(ISNUMBER(M63))),"REVISAR DADOS",IF(I63="Concluída","CONCLUÍDA",IF(I63="Cancelada","CANCELADA",IF(M63&lt;0,"ATRASADA",IF(M63&lt;=15,"VENCE EM BREVE","NO PRAZO"))))))</x:f>
      </x:c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30"/>
      <x:c r="B64" s="30"/>
      <x:c r="C64" s="30"/>
      <x:c r="D64" s="39"/>
      <x:c r="E64" s="30"/>
      <x:c r="F64" s="30"/>
      <x:c r="G64" s="36"/>
      <x:c r="H64" s="36"/>
      <x:c r="I64" s="30"/>
      <x:c r="J64" s="37"/>
      <x:c r="K64" s="38"/>
      <x:c r="L64" s="39"/>
      <x:c r="M64" s="40" t="str">
        <x:f>IF(COUNTA(A64:L64)=0,"",IF(OR(COUNT(G64:H64)&lt;&gt;2,MIN(G64:H64)&lt;=0,H64&lt;G64,NOT(ISNUMBER(Listas!$B$11)),Listas!$B$11&lt;=0),"n.a.",INT(H64-Listas!$B$11)))</x:f>
      </x:c>
      <x:c r="N64" s="33" t="str">
        <x:f>IF(COUNTA(A64:L64)=0,"",IF(OR(A64="",COUNTIF($A$5:$A$204,A64)&lt;&gt;1,COUNTIF(Colaboradores!$A$5:$A$104,B64)&lt;&gt;1,COUNTIF(Listas!$H$6:$H$9,I64)&lt;&gt;1,NOT(ISNUMBER(M64))),"REVISAR DADOS",IF(I64="Concluída","CONCLUÍDA",IF(I64="Cancelada","CANCELADA",IF(M64&lt;0,"ATRASADA",IF(M64&lt;=15,"VENCE EM BREVE","NO PRAZO"))))))</x:f>
      </x:c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30"/>
      <x:c r="B65" s="30"/>
      <x:c r="C65" s="30"/>
      <x:c r="D65" s="39"/>
      <x:c r="E65" s="30"/>
      <x:c r="F65" s="30"/>
      <x:c r="G65" s="36"/>
      <x:c r="H65" s="36"/>
      <x:c r="I65" s="30"/>
      <x:c r="J65" s="37"/>
      <x:c r="K65" s="38"/>
      <x:c r="L65" s="39"/>
      <x:c r="M65" s="40" t="str">
        <x:f>IF(COUNTA(A65:L65)=0,"",IF(OR(COUNT(G65:H65)&lt;&gt;2,MIN(G65:H65)&lt;=0,H65&lt;G65,NOT(ISNUMBER(Listas!$B$11)),Listas!$B$11&lt;=0),"n.a.",INT(H65-Listas!$B$11)))</x:f>
      </x:c>
      <x:c r="N65" s="33" t="str">
        <x:f>IF(COUNTA(A65:L65)=0,"",IF(OR(A65="",COUNTIF($A$5:$A$204,A65)&lt;&gt;1,COUNTIF(Colaboradores!$A$5:$A$104,B65)&lt;&gt;1,COUNTIF(Listas!$H$6:$H$9,I65)&lt;&gt;1,NOT(ISNUMBER(M65))),"REVISAR DADOS",IF(I65="Concluída","CONCLUÍDA",IF(I65="Cancelada","CANCELADA",IF(M65&lt;0,"ATRASADA",IF(M65&lt;=15,"VENCE EM BREVE","NO PRAZO"))))))</x:f>
      </x:c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30"/>
      <x:c r="B66" s="30"/>
      <x:c r="C66" s="30"/>
      <x:c r="D66" s="39"/>
      <x:c r="E66" s="30"/>
      <x:c r="F66" s="30"/>
      <x:c r="G66" s="36"/>
      <x:c r="H66" s="36"/>
      <x:c r="I66" s="30"/>
      <x:c r="J66" s="37"/>
      <x:c r="K66" s="38"/>
      <x:c r="L66" s="39"/>
      <x:c r="M66" s="40" t="str">
        <x:f>IF(COUNTA(A66:L66)=0,"",IF(OR(COUNT(G66:H66)&lt;&gt;2,MIN(G66:H66)&lt;=0,H66&lt;G66,NOT(ISNUMBER(Listas!$B$11)),Listas!$B$11&lt;=0),"n.a.",INT(H66-Listas!$B$11)))</x:f>
      </x:c>
      <x:c r="N66" s="33" t="str">
        <x:f>IF(COUNTA(A66:L66)=0,"",IF(OR(A66="",COUNTIF($A$5:$A$204,A66)&lt;&gt;1,COUNTIF(Colaboradores!$A$5:$A$104,B66)&lt;&gt;1,COUNTIF(Listas!$H$6:$H$9,I66)&lt;&gt;1,NOT(ISNUMBER(M66))),"REVISAR DADOS",IF(I66="Concluída","CONCLUÍDA",IF(I66="Cancelada","CANCELADA",IF(M66&lt;0,"ATRASADA",IF(M66&lt;=15,"VENCE EM BREVE","NO PRAZO"))))))</x:f>
      </x:c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30"/>
      <x:c r="B67" s="30"/>
      <x:c r="C67" s="30"/>
      <x:c r="D67" s="39"/>
      <x:c r="E67" s="30"/>
      <x:c r="F67" s="30"/>
      <x:c r="G67" s="36"/>
      <x:c r="H67" s="36"/>
      <x:c r="I67" s="30"/>
      <x:c r="J67" s="37"/>
      <x:c r="K67" s="38"/>
      <x:c r="L67" s="39"/>
      <x:c r="M67" s="40" t="str">
        <x:f>IF(COUNTA(A67:L67)=0,"",IF(OR(COUNT(G67:H67)&lt;&gt;2,MIN(G67:H67)&lt;=0,H67&lt;G67,NOT(ISNUMBER(Listas!$B$11)),Listas!$B$11&lt;=0),"n.a.",INT(H67-Listas!$B$11)))</x:f>
      </x:c>
      <x:c r="N67" s="33" t="str">
        <x:f>IF(COUNTA(A67:L67)=0,"",IF(OR(A67="",COUNTIF($A$5:$A$204,A67)&lt;&gt;1,COUNTIF(Colaboradores!$A$5:$A$104,B67)&lt;&gt;1,COUNTIF(Listas!$H$6:$H$9,I67)&lt;&gt;1,NOT(ISNUMBER(M67))),"REVISAR DADOS",IF(I67="Concluída","CONCLUÍDA",IF(I67="Cancelada","CANCELADA",IF(M67&lt;0,"ATRASADA",IF(M67&lt;=15,"VENCE EM BREVE","NO PRAZO"))))))</x:f>
      </x:c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30"/>
      <x:c r="B68" s="30"/>
      <x:c r="C68" s="30"/>
      <x:c r="D68" s="39"/>
      <x:c r="E68" s="30"/>
      <x:c r="F68" s="30"/>
      <x:c r="G68" s="36"/>
      <x:c r="H68" s="36"/>
      <x:c r="I68" s="30"/>
      <x:c r="J68" s="37"/>
      <x:c r="K68" s="38"/>
      <x:c r="L68" s="39"/>
      <x:c r="M68" s="40" t="str">
        <x:f>IF(COUNTA(A68:L68)=0,"",IF(OR(COUNT(G68:H68)&lt;&gt;2,MIN(G68:H68)&lt;=0,H68&lt;G68,NOT(ISNUMBER(Listas!$B$11)),Listas!$B$11&lt;=0),"n.a.",INT(H68-Listas!$B$11)))</x:f>
      </x:c>
      <x:c r="N68" s="33" t="str">
        <x:f>IF(COUNTA(A68:L68)=0,"",IF(OR(A68="",COUNTIF($A$5:$A$204,A68)&lt;&gt;1,COUNTIF(Colaboradores!$A$5:$A$104,B68)&lt;&gt;1,COUNTIF(Listas!$H$6:$H$9,I68)&lt;&gt;1,NOT(ISNUMBER(M68))),"REVISAR DADOS",IF(I68="Concluída","CONCLUÍDA",IF(I68="Cancelada","CANCELADA",IF(M68&lt;0,"ATRASADA",IF(M68&lt;=15,"VENCE EM BREVE","NO PRAZO"))))))</x:f>
      </x:c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30"/>
      <x:c r="B69" s="30"/>
      <x:c r="C69" s="30"/>
      <x:c r="D69" s="39"/>
      <x:c r="E69" s="30"/>
      <x:c r="F69" s="30"/>
      <x:c r="G69" s="36"/>
      <x:c r="H69" s="36"/>
      <x:c r="I69" s="30"/>
      <x:c r="J69" s="37"/>
      <x:c r="K69" s="38"/>
      <x:c r="L69" s="39"/>
      <x:c r="M69" s="40" t="str">
        <x:f>IF(COUNTA(A69:L69)=0,"",IF(OR(COUNT(G69:H69)&lt;&gt;2,MIN(G69:H69)&lt;=0,H69&lt;G69,NOT(ISNUMBER(Listas!$B$11)),Listas!$B$11&lt;=0),"n.a.",INT(H69-Listas!$B$11)))</x:f>
      </x:c>
      <x:c r="N69" s="33" t="str">
        <x:f>IF(COUNTA(A69:L69)=0,"",IF(OR(A69="",COUNTIF($A$5:$A$204,A69)&lt;&gt;1,COUNTIF(Colaboradores!$A$5:$A$104,B69)&lt;&gt;1,COUNTIF(Listas!$H$6:$H$9,I69)&lt;&gt;1,NOT(ISNUMBER(M69))),"REVISAR DADOS",IF(I69="Concluída","CONCLUÍDA",IF(I69="Cancelada","CANCELADA",IF(M69&lt;0,"ATRASADA",IF(M69&lt;=15,"VENCE EM BREVE","NO PRAZO"))))))</x:f>
      </x:c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30"/>
      <x:c r="B70" s="30"/>
      <x:c r="C70" s="30"/>
      <x:c r="D70" s="39"/>
      <x:c r="E70" s="30"/>
      <x:c r="F70" s="30"/>
      <x:c r="G70" s="36"/>
      <x:c r="H70" s="36"/>
      <x:c r="I70" s="30"/>
      <x:c r="J70" s="37"/>
      <x:c r="K70" s="38"/>
      <x:c r="L70" s="39"/>
      <x:c r="M70" s="40" t="str">
        <x:f>IF(COUNTA(A70:L70)=0,"",IF(OR(COUNT(G70:H70)&lt;&gt;2,MIN(G70:H70)&lt;=0,H70&lt;G70,NOT(ISNUMBER(Listas!$B$11)),Listas!$B$11&lt;=0),"n.a.",INT(H70-Listas!$B$11)))</x:f>
      </x:c>
      <x:c r="N70" s="33" t="str">
        <x:f>IF(COUNTA(A70:L70)=0,"",IF(OR(A70="",COUNTIF($A$5:$A$204,A70)&lt;&gt;1,COUNTIF(Colaboradores!$A$5:$A$104,B70)&lt;&gt;1,COUNTIF(Listas!$H$6:$H$9,I70)&lt;&gt;1,NOT(ISNUMBER(M70))),"REVISAR DADOS",IF(I70="Concluída","CONCLUÍDA",IF(I70="Cancelada","CANCELADA",IF(M70&lt;0,"ATRASADA",IF(M70&lt;=15,"VENCE EM BREVE","NO PRAZO"))))))</x:f>
      </x:c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30"/>
      <x:c r="B71" s="30"/>
      <x:c r="C71" s="30"/>
      <x:c r="D71" s="39"/>
      <x:c r="E71" s="30"/>
      <x:c r="F71" s="30"/>
      <x:c r="G71" s="36"/>
      <x:c r="H71" s="36"/>
      <x:c r="I71" s="30"/>
      <x:c r="J71" s="37"/>
      <x:c r="K71" s="38"/>
      <x:c r="L71" s="39"/>
      <x:c r="M71" s="40" t="str">
        <x:f>IF(COUNTA(A71:L71)=0,"",IF(OR(COUNT(G71:H71)&lt;&gt;2,MIN(G71:H71)&lt;=0,H71&lt;G71,NOT(ISNUMBER(Listas!$B$11)),Listas!$B$11&lt;=0),"n.a.",INT(H71-Listas!$B$11)))</x:f>
      </x:c>
      <x:c r="N71" s="33" t="str">
        <x:f>IF(COUNTA(A71:L71)=0,"",IF(OR(A71="",COUNTIF($A$5:$A$204,A71)&lt;&gt;1,COUNTIF(Colaboradores!$A$5:$A$104,B71)&lt;&gt;1,COUNTIF(Listas!$H$6:$H$9,I71)&lt;&gt;1,NOT(ISNUMBER(M71))),"REVISAR DADOS",IF(I71="Concluída","CONCLUÍDA",IF(I71="Cancelada","CANCELADA",IF(M71&lt;0,"ATRASADA",IF(M71&lt;=15,"VENCE EM BREVE","NO PRAZO"))))))</x:f>
      </x:c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30"/>
      <x:c r="B72" s="30"/>
      <x:c r="C72" s="30"/>
      <x:c r="D72" s="39"/>
      <x:c r="E72" s="30"/>
      <x:c r="F72" s="30"/>
      <x:c r="G72" s="36"/>
      <x:c r="H72" s="36"/>
      <x:c r="I72" s="30"/>
      <x:c r="J72" s="37"/>
      <x:c r="K72" s="38"/>
      <x:c r="L72" s="39"/>
      <x:c r="M72" s="40" t="str">
        <x:f>IF(COUNTA(A72:L72)=0,"",IF(OR(COUNT(G72:H72)&lt;&gt;2,MIN(G72:H72)&lt;=0,H72&lt;G72,NOT(ISNUMBER(Listas!$B$11)),Listas!$B$11&lt;=0),"n.a.",INT(H72-Listas!$B$11)))</x:f>
      </x:c>
      <x:c r="N72" s="33" t="str">
        <x:f>IF(COUNTA(A72:L72)=0,"",IF(OR(A72="",COUNTIF($A$5:$A$204,A72)&lt;&gt;1,COUNTIF(Colaboradores!$A$5:$A$104,B72)&lt;&gt;1,COUNTIF(Listas!$H$6:$H$9,I72)&lt;&gt;1,NOT(ISNUMBER(M72))),"REVISAR DADOS",IF(I72="Concluída","CONCLUÍDA",IF(I72="Cancelada","CANCELADA",IF(M72&lt;0,"ATRASADA",IF(M72&lt;=15,"VENCE EM BREVE","NO PRAZO"))))))</x:f>
      </x:c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30"/>
      <x:c r="B73" s="30"/>
      <x:c r="C73" s="30"/>
      <x:c r="D73" s="39"/>
      <x:c r="E73" s="30"/>
      <x:c r="F73" s="30"/>
      <x:c r="G73" s="36"/>
      <x:c r="H73" s="36"/>
      <x:c r="I73" s="30"/>
      <x:c r="J73" s="37"/>
      <x:c r="K73" s="38"/>
      <x:c r="L73" s="39"/>
      <x:c r="M73" s="40" t="str">
        <x:f>IF(COUNTA(A73:L73)=0,"",IF(OR(COUNT(G73:H73)&lt;&gt;2,MIN(G73:H73)&lt;=0,H73&lt;G73,NOT(ISNUMBER(Listas!$B$11)),Listas!$B$11&lt;=0),"n.a.",INT(H73-Listas!$B$11)))</x:f>
      </x:c>
      <x:c r="N73" s="33" t="str">
        <x:f>IF(COUNTA(A73:L73)=0,"",IF(OR(A73="",COUNTIF($A$5:$A$204,A73)&lt;&gt;1,COUNTIF(Colaboradores!$A$5:$A$104,B73)&lt;&gt;1,COUNTIF(Listas!$H$6:$H$9,I73)&lt;&gt;1,NOT(ISNUMBER(M73))),"REVISAR DADOS",IF(I73="Concluída","CONCLUÍDA",IF(I73="Cancelada","CANCELADA",IF(M73&lt;0,"ATRASADA",IF(M73&lt;=15,"VENCE EM BREVE","NO PRAZO"))))))</x:f>
      </x:c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30"/>
      <x:c r="B74" s="30"/>
      <x:c r="C74" s="30"/>
      <x:c r="D74" s="39"/>
      <x:c r="E74" s="30"/>
      <x:c r="F74" s="30"/>
      <x:c r="G74" s="36"/>
      <x:c r="H74" s="36"/>
      <x:c r="I74" s="30"/>
      <x:c r="J74" s="37"/>
      <x:c r="K74" s="38"/>
      <x:c r="L74" s="39"/>
      <x:c r="M74" s="40" t="str">
        <x:f>IF(COUNTA(A74:L74)=0,"",IF(OR(COUNT(G74:H74)&lt;&gt;2,MIN(G74:H74)&lt;=0,H74&lt;G74,NOT(ISNUMBER(Listas!$B$11)),Listas!$B$11&lt;=0),"n.a.",INT(H74-Listas!$B$11)))</x:f>
      </x:c>
      <x:c r="N74" s="33" t="str">
        <x:f>IF(COUNTA(A74:L74)=0,"",IF(OR(A74="",COUNTIF($A$5:$A$204,A74)&lt;&gt;1,COUNTIF(Colaboradores!$A$5:$A$104,B74)&lt;&gt;1,COUNTIF(Listas!$H$6:$H$9,I74)&lt;&gt;1,NOT(ISNUMBER(M74))),"REVISAR DADOS",IF(I74="Concluída","CONCLUÍDA",IF(I74="Cancelada","CANCELADA",IF(M74&lt;0,"ATRASADA",IF(M74&lt;=15,"VENCE EM BREVE","NO PRAZO"))))))</x:f>
      </x:c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30"/>
      <x:c r="B75" s="30"/>
      <x:c r="C75" s="30"/>
      <x:c r="D75" s="39"/>
      <x:c r="E75" s="30"/>
      <x:c r="F75" s="30"/>
      <x:c r="G75" s="36"/>
      <x:c r="H75" s="36"/>
      <x:c r="I75" s="30"/>
      <x:c r="J75" s="37"/>
      <x:c r="K75" s="38"/>
      <x:c r="L75" s="39"/>
      <x:c r="M75" s="40" t="str">
        <x:f>IF(COUNTA(A75:L75)=0,"",IF(OR(COUNT(G75:H75)&lt;&gt;2,MIN(G75:H75)&lt;=0,H75&lt;G75,NOT(ISNUMBER(Listas!$B$11)),Listas!$B$11&lt;=0),"n.a.",INT(H75-Listas!$B$11)))</x:f>
      </x:c>
      <x:c r="N75" s="33" t="str">
        <x:f>IF(COUNTA(A75:L75)=0,"",IF(OR(A75="",COUNTIF($A$5:$A$204,A75)&lt;&gt;1,COUNTIF(Colaboradores!$A$5:$A$104,B75)&lt;&gt;1,COUNTIF(Listas!$H$6:$H$9,I75)&lt;&gt;1,NOT(ISNUMBER(M75))),"REVISAR DADOS",IF(I75="Concluída","CONCLUÍDA",IF(I75="Cancelada","CANCELADA",IF(M75&lt;0,"ATRASADA",IF(M75&lt;=15,"VENCE EM BREVE","NO PRAZO"))))))</x:f>
      </x:c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30"/>
      <x:c r="B76" s="30"/>
      <x:c r="C76" s="30"/>
      <x:c r="D76" s="39"/>
      <x:c r="E76" s="30"/>
      <x:c r="F76" s="30"/>
      <x:c r="G76" s="36"/>
      <x:c r="H76" s="36"/>
      <x:c r="I76" s="30"/>
      <x:c r="J76" s="37"/>
      <x:c r="K76" s="38"/>
      <x:c r="L76" s="39"/>
      <x:c r="M76" s="40" t="str">
        <x:f>IF(COUNTA(A76:L76)=0,"",IF(OR(COUNT(G76:H76)&lt;&gt;2,MIN(G76:H76)&lt;=0,H76&lt;G76,NOT(ISNUMBER(Listas!$B$11)),Listas!$B$11&lt;=0),"n.a.",INT(H76-Listas!$B$11)))</x:f>
      </x:c>
      <x:c r="N76" s="33" t="str">
        <x:f>IF(COUNTA(A76:L76)=0,"",IF(OR(A76="",COUNTIF($A$5:$A$204,A76)&lt;&gt;1,COUNTIF(Colaboradores!$A$5:$A$104,B76)&lt;&gt;1,COUNTIF(Listas!$H$6:$H$9,I76)&lt;&gt;1,NOT(ISNUMBER(M76))),"REVISAR DADOS",IF(I76="Concluída","CONCLUÍDA",IF(I76="Cancelada","CANCELADA",IF(M76&lt;0,"ATRASADA",IF(M76&lt;=15,"VENCE EM BREVE","NO PRAZO"))))))</x:f>
      </x:c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30"/>
      <x:c r="B77" s="30"/>
      <x:c r="C77" s="30"/>
      <x:c r="D77" s="39"/>
      <x:c r="E77" s="30"/>
      <x:c r="F77" s="30"/>
      <x:c r="G77" s="36"/>
      <x:c r="H77" s="36"/>
      <x:c r="I77" s="30"/>
      <x:c r="J77" s="37"/>
      <x:c r="K77" s="38"/>
      <x:c r="L77" s="39"/>
      <x:c r="M77" s="40" t="str">
        <x:f>IF(COUNTA(A77:L77)=0,"",IF(OR(COUNT(G77:H77)&lt;&gt;2,MIN(G77:H77)&lt;=0,H77&lt;G77,NOT(ISNUMBER(Listas!$B$11)),Listas!$B$11&lt;=0),"n.a.",INT(H77-Listas!$B$11)))</x:f>
      </x:c>
      <x:c r="N77" s="33" t="str">
        <x:f>IF(COUNTA(A77:L77)=0,"",IF(OR(A77="",COUNTIF($A$5:$A$204,A77)&lt;&gt;1,COUNTIF(Colaboradores!$A$5:$A$104,B77)&lt;&gt;1,COUNTIF(Listas!$H$6:$H$9,I77)&lt;&gt;1,NOT(ISNUMBER(M77))),"REVISAR DADOS",IF(I77="Concluída","CONCLUÍDA",IF(I77="Cancelada","CANCELADA",IF(M77&lt;0,"ATRASADA",IF(M77&lt;=15,"VENCE EM BREVE","NO PRAZO"))))))</x:f>
      </x:c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30"/>
      <x:c r="B78" s="30"/>
      <x:c r="C78" s="30"/>
      <x:c r="D78" s="39"/>
      <x:c r="E78" s="30"/>
      <x:c r="F78" s="30"/>
      <x:c r="G78" s="36"/>
      <x:c r="H78" s="36"/>
      <x:c r="I78" s="30"/>
      <x:c r="J78" s="37"/>
      <x:c r="K78" s="38"/>
      <x:c r="L78" s="39"/>
      <x:c r="M78" s="40" t="str">
        <x:f>IF(COUNTA(A78:L78)=0,"",IF(OR(COUNT(G78:H78)&lt;&gt;2,MIN(G78:H78)&lt;=0,H78&lt;G78,NOT(ISNUMBER(Listas!$B$11)),Listas!$B$11&lt;=0),"n.a.",INT(H78-Listas!$B$11)))</x:f>
      </x:c>
      <x:c r="N78" s="33" t="str">
        <x:f>IF(COUNTA(A78:L78)=0,"",IF(OR(A78="",COUNTIF($A$5:$A$204,A78)&lt;&gt;1,COUNTIF(Colaboradores!$A$5:$A$104,B78)&lt;&gt;1,COUNTIF(Listas!$H$6:$H$9,I78)&lt;&gt;1,NOT(ISNUMBER(M78))),"REVISAR DADOS",IF(I78="Concluída","CONCLUÍDA",IF(I78="Cancelada","CANCELADA",IF(M78&lt;0,"ATRASADA",IF(M78&lt;=15,"VENCE EM BREVE","NO PRAZO"))))))</x:f>
      </x:c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30"/>
      <x:c r="B79" s="30"/>
      <x:c r="C79" s="30"/>
      <x:c r="D79" s="39"/>
      <x:c r="E79" s="30"/>
      <x:c r="F79" s="30"/>
      <x:c r="G79" s="36"/>
      <x:c r="H79" s="36"/>
      <x:c r="I79" s="30"/>
      <x:c r="J79" s="37"/>
      <x:c r="K79" s="38"/>
      <x:c r="L79" s="39"/>
      <x:c r="M79" s="40" t="str">
        <x:f>IF(COUNTA(A79:L79)=0,"",IF(OR(COUNT(G79:H79)&lt;&gt;2,MIN(G79:H79)&lt;=0,H79&lt;G79,NOT(ISNUMBER(Listas!$B$11)),Listas!$B$11&lt;=0),"n.a.",INT(H79-Listas!$B$11)))</x:f>
      </x:c>
      <x:c r="N79" s="33" t="str">
        <x:f>IF(COUNTA(A79:L79)=0,"",IF(OR(A79="",COUNTIF($A$5:$A$204,A79)&lt;&gt;1,COUNTIF(Colaboradores!$A$5:$A$104,B79)&lt;&gt;1,COUNTIF(Listas!$H$6:$H$9,I79)&lt;&gt;1,NOT(ISNUMBER(M79))),"REVISAR DADOS",IF(I79="Concluída","CONCLUÍDA",IF(I79="Cancelada","CANCELADA",IF(M79&lt;0,"ATRASADA",IF(M79&lt;=15,"VENCE EM BREVE","NO PRAZO"))))))</x:f>
      </x:c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30"/>
      <x:c r="B80" s="30"/>
      <x:c r="C80" s="30"/>
      <x:c r="D80" s="39"/>
      <x:c r="E80" s="30"/>
      <x:c r="F80" s="30"/>
      <x:c r="G80" s="36"/>
      <x:c r="H80" s="36"/>
      <x:c r="I80" s="30"/>
      <x:c r="J80" s="37"/>
      <x:c r="K80" s="38"/>
      <x:c r="L80" s="39"/>
      <x:c r="M80" s="40" t="str">
        <x:f>IF(COUNTA(A80:L80)=0,"",IF(OR(COUNT(G80:H80)&lt;&gt;2,MIN(G80:H80)&lt;=0,H80&lt;G80,NOT(ISNUMBER(Listas!$B$11)),Listas!$B$11&lt;=0),"n.a.",INT(H80-Listas!$B$11)))</x:f>
      </x:c>
      <x:c r="N80" s="33" t="str">
        <x:f>IF(COUNTA(A80:L80)=0,"",IF(OR(A80="",COUNTIF($A$5:$A$204,A80)&lt;&gt;1,COUNTIF(Colaboradores!$A$5:$A$104,B80)&lt;&gt;1,COUNTIF(Listas!$H$6:$H$9,I80)&lt;&gt;1,NOT(ISNUMBER(M80))),"REVISAR DADOS",IF(I80="Concluída","CONCLUÍDA",IF(I80="Cancelada","CANCELADA",IF(M80&lt;0,"ATRASADA",IF(M80&lt;=15,"VENCE EM BREVE","NO PRAZO"))))))</x:f>
      </x:c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30"/>
      <x:c r="B81" s="30"/>
      <x:c r="C81" s="30"/>
      <x:c r="D81" s="39"/>
      <x:c r="E81" s="30"/>
      <x:c r="F81" s="30"/>
      <x:c r="G81" s="36"/>
      <x:c r="H81" s="36"/>
      <x:c r="I81" s="30"/>
      <x:c r="J81" s="37"/>
      <x:c r="K81" s="38"/>
      <x:c r="L81" s="39"/>
      <x:c r="M81" s="40" t="str">
        <x:f>IF(COUNTA(A81:L81)=0,"",IF(OR(COUNT(G81:H81)&lt;&gt;2,MIN(G81:H81)&lt;=0,H81&lt;G81,NOT(ISNUMBER(Listas!$B$11)),Listas!$B$11&lt;=0),"n.a.",INT(H81-Listas!$B$11)))</x:f>
      </x:c>
      <x:c r="N81" s="33" t="str">
        <x:f>IF(COUNTA(A81:L81)=0,"",IF(OR(A81="",COUNTIF($A$5:$A$204,A81)&lt;&gt;1,COUNTIF(Colaboradores!$A$5:$A$104,B81)&lt;&gt;1,COUNTIF(Listas!$H$6:$H$9,I81)&lt;&gt;1,NOT(ISNUMBER(M81))),"REVISAR DADOS",IF(I81="Concluída","CONCLUÍDA",IF(I81="Cancelada","CANCELADA",IF(M81&lt;0,"ATRASADA",IF(M81&lt;=15,"VENCE EM BREVE","NO PRAZO"))))))</x:f>
      </x:c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30"/>
      <x:c r="B82" s="30"/>
      <x:c r="C82" s="30"/>
      <x:c r="D82" s="39"/>
      <x:c r="E82" s="30"/>
      <x:c r="F82" s="30"/>
      <x:c r="G82" s="36"/>
      <x:c r="H82" s="36"/>
      <x:c r="I82" s="30"/>
      <x:c r="J82" s="37"/>
      <x:c r="K82" s="38"/>
      <x:c r="L82" s="39"/>
      <x:c r="M82" s="40" t="str">
        <x:f>IF(COUNTA(A82:L82)=0,"",IF(OR(COUNT(G82:H82)&lt;&gt;2,MIN(G82:H82)&lt;=0,H82&lt;G82,NOT(ISNUMBER(Listas!$B$11)),Listas!$B$11&lt;=0),"n.a.",INT(H82-Listas!$B$11)))</x:f>
      </x:c>
      <x:c r="N82" s="33" t="str">
        <x:f>IF(COUNTA(A82:L82)=0,"",IF(OR(A82="",COUNTIF($A$5:$A$204,A82)&lt;&gt;1,COUNTIF(Colaboradores!$A$5:$A$104,B82)&lt;&gt;1,COUNTIF(Listas!$H$6:$H$9,I82)&lt;&gt;1,NOT(ISNUMBER(M82))),"REVISAR DADOS",IF(I82="Concluída","CONCLUÍDA",IF(I82="Cancelada","CANCELADA",IF(M82&lt;0,"ATRASADA",IF(M82&lt;=15,"VENCE EM BREVE","NO PRAZO"))))))</x:f>
      </x:c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30"/>
      <x:c r="B83" s="30"/>
      <x:c r="C83" s="30"/>
      <x:c r="D83" s="39"/>
      <x:c r="E83" s="30"/>
      <x:c r="F83" s="30"/>
      <x:c r="G83" s="36"/>
      <x:c r="H83" s="36"/>
      <x:c r="I83" s="30"/>
      <x:c r="J83" s="37"/>
      <x:c r="K83" s="38"/>
      <x:c r="L83" s="39"/>
      <x:c r="M83" s="40" t="str">
        <x:f>IF(COUNTA(A83:L83)=0,"",IF(OR(COUNT(G83:H83)&lt;&gt;2,MIN(G83:H83)&lt;=0,H83&lt;G83,NOT(ISNUMBER(Listas!$B$11)),Listas!$B$11&lt;=0),"n.a.",INT(H83-Listas!$B$11)))</x:f>
      </x:c>
      <x:c r="N83" s="33" t="str">
        <x:f>IF(COUNTA(A83:L83)=0,"",IF(OR(A83="",COUNTIF($A$5:$A$204,A83)&lt;&gt;1,COUNTIF(Colaboradores!$A$5:$A$104,B83)&lt;&gt;1,COUNTIF(Listas!$H$6:$H$9,I83)&lt;&gt;1,NOT(ISNUMBER(M83))),"REVISAR DADOS",IF(I83="Concluída","CONCLUÍDA",IF(I83="Cancelada","CANCELADA",IF(M83&lt;0,"ATRASADA",IF(M83&lt;=15,"VENCE EM BREVE","NO PRAZO"))))))</x:f>
      </x:c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30"/>
      <x:c r="B84" s="30"/>
      <x:c r="C84" s="30"/>
      <x:c r="D84" s="39"/>
      <x:c r="E84" s="30"/>
      <x:c r="F84" s="30"/>
      <x:c r="G84" s="36"/>
      <x:c r="H84" s="36"/>
      <x:c r="I84" s="30"/>
      <x:c r="J84" s="37"/>
      <x:c r="K84" s="38"/>
      <x:c r="L84" s="39"/>
      <x:c r="M84" s="40" t="str">
        <x:f>IF(COUNTA(A84:L84)=0,"",IF(OR(COUNT(G84:H84)&lt;&gt;2,MIN(G84:H84)&lt;=0,H84&lt;G84,NOT(ISNUMBER(Listas!$B$11)),Listas!$B$11&lt;=0),"n.a.",INT(H84-Listas!$B$11)))</x:f>
      </x:c>
      <x:c r="N84" s="33" t="str">
        <x:f>IF(COUNTA(A84:L84)=0,"",IF(OR(A84="",COUNTIF($A$5:$A$204,A84)&lt;&gt;1,COUNTIF(Colaboradores!$A$5:$A$104,B84)&lt;&gt;1,COUNTIF(Listas!$H$6:$H$9,I84)&lt;&gt;1,NOT(ISNUMBER(M84))),"REVISAR DADOS",IF(I84="Concluída","CONCLUÍDA",IF(I84="Cancelada","CANCELADA",IF(M84&lt;0,"ATRASADA",IF(M84&lt;=15,"VENCE EM BREVE","NO PRAZO"))))))</x:f>
      </x:c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30"/>
      <x:c r="B85" s="30"/>
      <x:c r="C85" s="30"/>
      <x:c r="D85" s="39"/>
      <x:c r="E85" s="30"/>
      <x:c r="F85" s="30"/>
      <x:c r="G85" s="36"/>
      <x:c r="H85" s="36"/>
      <x:c r="I85" s="30"/>
      <x:c r="J85" s="37"/>
      <x:c r="K85" s="38"/>
      <x:c r="L85" s="39"/>
      <x:c r="M85" s="40" t="str">
        <x:f>IF(COUNTA(A85:L85)=0,"",IF(OR(COUNT(G85:H85)&lt;&gt;2,MIN(G85:H85)&lt;=0,H85&lt;G85,NOT(ISNUMBER(Listas!$B$11)),Listas!$B$11&lt;=0),"n.a.",INT(H85-Listas!$B$11)))</x:f>
      </x:c>
      <x:c r="N85" s="33" t="str">
        <x:f>IF(COUNTA(A85:L85)=0,"",IF(OR(A85="",COUNTIF($A$5:$A$204,A85)&lt;&gt;1,COUNTIF(Colaboradores!$A$5:$A$104,B85)&lt;&gt;1,COUNTIF(Listas!$H$6:$H$9,I85)&lt;&gt;1,NOT(ISNUMBER(M85))),"REVISAR DADOS",IF(I85="Concluída","CONCLUÍDA",IF(I85="Cancelada","CANCELADA",IF(M85&lt;0,"ATRASADA",IF(M85&lt;=15,"VENCE EM BREVE","NO PRAZO"))))))</x:f>
      </x:c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30"/>
      <x:c r="B86" s="30"/>
      <x:c r="C86" s="30"/>
      <x:c r="D86" s="39"/>
      <x:c r="E86" s="30"/>
      <x:c r="F86" s="30"/>
      <x:c r="G86" s="36"/>
      <x:c r="H86" s="36"/>
      <x:c r="I86" s="30"/>
      <x:c r="J86" s="37"/>
      <x:c r="K86" s="38"/>
      <x:c r="L86" s="39"/>
      <x:c r="M86" s="40" t="str">
        <x:f>IF(COUNTA(A86:L86)=0,"",IF(OR(COUNT(G86:H86)&lt;&gt;2,MIN(G86:H86)&lt;=0,H86&lt;G86,NOT(ISNUMBER(Listas!$B$11)),Listas!$B$11&lt;=0),"n.a.",INT(H86-Listas!$B$11)))</x:f>
      </x:c>
      <x:c r="N86" s="33" t="str">
        <x:f>IF(COUNTA(A86:L86)=0,"",IF(OR(A86="",COUNTIF($A$5:$A$204,A86)&lt;&gt;1,COUNTIF(Colaboradores!$A$5:$A$104,B86)&lt;&gt;1,COUNTIF(Listas!$H$6:$H$9,I86)&lt;&gt;1,NOT(ISNUMBER(M86))),"REVISAR DADOS",IF(I86="Concluída","CONCLUÍDA",IF(I86="Cancelada","CANCELADA",IF(M86&lt;0,"ATRASADA",IF(M86&lt;=15,"VENCE EM BREVE","NO PRAZO"))))))</x:f>
      </x:c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30"/>
      <x:c r="B87" s="30"/>
      <x:c r="C87" s="30"/>
      <x:c r="D87" s="39"/>
      <x:c r="E87" s="30"/>
      <x:c r="F87" s="30"/>
      <x:c r="G87" s="36"/>
      <x:c r="H87" s="36"/>
      <x:c r="I87" s="30"/>
      <x:c r="J87" s="37"/>
      <x:c r="K87" s="38"/>
      <x:c r="L87" s="39"/>
      <x:c r="M87" s="40" t="str">
        <x:f>IF(COUNTA(A87:L87)=0,"",IF(OR(COUNT(G87:H87)&lt;&gt;2,MIN(G87:H87)&lt;=0,H87&lt;G87,NOT(ISNUMBER(Listas!$B$11)),Listas!$B$11&lt;=0),"n.a.",INT(H87-Listas!$B$11)))</x:f>
      </x:c>
      <x:c r="N87" s="33" t="str">
        <x:f>IF(COUNTA(A87:L87)=0,"",IF(OR(A87="",COUNTIF($A$5:$A$204,A87)&lt;&gt;1,COUNTIF(Colaboradores!$A$5:$A$104,B87)&lt;&gt;1,COUNTIF(Listas!$H$6:$H$9,I87)&lt;&gt;1,NOT(ISNUMBER(M87))),"REVISAR DADOS",IF(I87="Concluída","CONCLUÍDA",IF(I87="Cancelada","CANCELADA",IF(M87&lt;0,"ATRASADA",IF(M87&lt;=15,"VENCE EM BREVE","NO PRAZO"))))))</x:f>
      </x:c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30"/>
      <x:c r="B88" s="30"/>
      <x:c r="C88" s="30"/>
      <x:c r="D88" s="39"/>
      <x:c r="E88" s="30"/>
      <x:c r="F88" s="30"/>
      <x:c r="G88" s="36"/>
      <x:c r="H88" s="36"/>
      <x:c r="I88" s="30"/>
      <x:c r="J88" s="37"/>
      <x:c r="K88" s="38"/>
      <x:c r="L88" s="39"/>
      <x:c r="M88" s="40" t="str">
        <x:f>IF(COUNTA(A88:L88)=0,"",IF(OR(COUNT(G88:H88)&lt;&gt;2,MIN(G88:H88)&lt;=0,H88&lt;G88,NOT(ISNUMBER(Listas!$B$11)),Listas!$B$11&lt;=0),"n.a.",INT(H88-Listas!$B$11)))</x:f>
      </x:c>
      <x:c r="N88" s="33" t="str">
        <x:f>IF(COUNTA(A88:L88)=0,"",IF(OR(A88="",COUNTIF($A$5:$A$204,A88)&lt;&gt;1,COUNTIF(Colaboradores!$A$5:$A$104,B88)&lt;&gt;1,COUNTIF(Listas!$H$6:$H$9,I88)&lt;&gt;1,NOT(ISNUMBER(M88))),"REVISAR DADOS",IF(I88="Concluída","CONCLUÍDA",IF(I88="Cancelada","CANCELADA",IF(M88&lt;0,"ATRASADA",IF(M88&lt;=15,"VENCE EM BREVE","NO PRAZO"))))))</x:f>
      </x:c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30"/>
      <x:c r="B89" s="30"/>
      <x:c r="C89" s="30"/>
      <x:c r="D89" s="39"/>
      <x:c r="E89" s="30"/>
      <x:c r="F89" s="30"/>
      <x:c r="G89" s="36"/>
      <x:c r="H89" s="36"/>
      <x:c r="I89" s="30"/>
      <x:c r="J89" s="37"/>
      <x:c r="K89" s="38"/>
      <x:c r="L89" s="39"/>
      <x:c r="M89" s="40" t="str">
        <x:f>IF(COUNTA(A89:L89)=0,"",IF(OR(COUNT(G89:H89)&lt;&gt;2,MIN(G89:H89)&lt;=0,H89&lt;G89,NOT(ISNUMBER(Listas!$B$11)),Listas!$B$11&lt;=0),"n.a.",INT(H89-Listas!$B$11)))</x:f>
      </x:c>
      <x:c r="N89" s="33" t="str">
        <x:f>IF(COUNTA(A89:L89)=0,"",IF(OR(A89="",COUNTIF($A$5:$A$204,A89)&lt;&gt;1,COUNTIF(Colaboradores!$A$5:$A$104,B89)&lt;&gt;1,COUNTIF(Listas!$H$6:$H$9,I89)&lt;&gt;1,NOT(ISNUMBER(M89))),"REVISAR DADOS",IF(I89="Concluída","CONCLUÍDA",IF(I89="Cancelada","CANCELADA",IF(M89&lt;0,"ATRASADA",IF(M89&lt;=15,"VENCE EM BREVE","NO PRAZO"))))))</x:f>
      </x:c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30"/>
      <x:c r="B90" s="30"/>
      <x:c r="C90" s="30"/>
      <x:c r="D90" s="39"/>
      <x:c r="E90" s="30"/>
      <x:c r="F90" s="30"/>
      <x:c r="G90" s="36"/>
      <x:c r="H90" s="36"/>
      <x:c r="I90" s="30"/>
      <x:c r="J90" s="37"/>
      <x:c r="K90" s="38"/>
      <x:c r="L90" s="39"/>
      <x:c r="M90" s="40" t="str">
        <x:f>IF(COUNTA(A90:L90)=0,"",IF(OR(COUNT(G90:H90)&lt;&gt;2,MIN(G90:H90)&lt;=0,H90&lt;G90,NOT(ISNUMBER(Listas!$B$11)),Listas!$B$11&lt;=0),"n.a.",INT(H90-Listas!$B$11)))</x:f>
      </x:c>
      <x:c r="N90" s="33" t="str">
        <x:f>IF(COUNTA(A90:L90)=0,"",IF(OR(A90="",COUNTIF($A$5:$A$204,A90)&lt;&gt;1,COUNTIF(Colaboradores!$A$5:$A$104,B90)&lt;&gt;1,COUNTIF(Listas!$H$6:$H$9,I90)&lt;&gt;1,NOT(ISNUMBER(M90))),"REVISAR DADOS",IF(I90="Concluída","CONCLUÍDA",IF(I90="Cancelada","CANCELADA",IF(M90&lt;0,"ATRASADA",IF(M90&lt;=15,"VENCE EM BREVE","NO PRAZO"))))))</x:f>
      </x:c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30"/>
      <x:c r="B91" s="30"/>
      <x:c r="C91" s="30"/>
      <x:c r="D91" s="39"/>
      <x:c r="E91" s="30"/>
      <x:c r="F91" s="30"/>
      <x:c r="G91" s="36"/>
      <x:c r="H91" s="36"/>
      <x:c r="I91" s="30"/>
      <x:c r="J91" s="37"/>
      <x:c r="K91" s="38"/>
      <x:c r="L91" s="39"/>
      <x:c r="M91" s="40" t="str">
        <x:f>IF(COUNTA(A91:L91)=0,"",IF(OR(COUNT(G91:H91)&lt;&gt;2,MIN(G91:H91)&lt;=0,H91&lt;G91,NOT(ISNUMBER(Listas!$B$11)),Listas!$B$11&lt;=0),"n.a.",INT(H91-Listas!$B$11)))</x:f>
      </x:c>
      <x:c r="N91" s="33" t="str">
        <x:f>IF(COUNTA(A91:L91)=0,"",IF(OR(A91="",COUNTIF($A$5:$A$204,A91)&lt;&gt;1,COUNTIF(Colaboradores!$A$5:$A$104,B91)&lt;&gt;1,COUNTIF(Listas!$H$6:$H$9,I91)&lt;&gt;1,NOT(ISNUMBER(M91))),"REVISAR DADOS",IF(I91="Concluída","CONCLUÍDA",IF(I91="Cancelada","CANCELADA",IF(M91&lt;0,"ATRASADA",IF(M91&lt;=15,"VENCE EM BREVE","NO PRAZO"))))))</x:f>
      </x:c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30"/>
      <x:c r="B92" s="30"/>
      <x:c r="C92" s="30"/>
      <x:c r="D92" s="39"/>
      <x:c r="E92" s="30"/>
      <x:c r="F92" s="30"/>
      <x:c r="G92" s="36"/>
      <x:c r="H92" s="36"/>
      <x:c r="I92" s="30"/>
      <x:c r="J92" s="37"/>
      <x:c r="K92" s="38"/>
      <x:c r="L92" s="39"/>
      <x:c r="M92" s="40" t="str">
        <x:f>IF(COUNTA(A92:L92)=0,"",IF(OR(COUNT(G92:H92)&lt;&gt;2,MIN(G92:H92)&lt;=0,H92&lt;G92,NOT(ISNUMBER(Listas!$B$11)),Listas!$B$11&lt;=0),"n.a.",INT(H92-Listas!$B$11)))</x:f>
      </x:c>
      <x:c r="N92" s="33" t="str">
        <x:f>IF(COUNTA(A92:L92)=0,"",IF(OR(A92="",COUNTIF($A$5:$A$204,A92)&lt;&gt;1,COUNTIF(Colaboradores!$A$5:$A$104,B92)&lt;&gt;1,COUNTIF(Listas!$H$6:$H$9,I92)&lt;&gt;1,NOT(ISNUMBER(M92))),"REVISAR DADOS",IF(I92="Concluída","CONCLUÍDA",IF(I92="Cancelada","CANCELADA",IF(M92&lt;0,"ATRASADA",IF(M92&lt;=15,"VENCE EM BREVE","NO PRAZO"))))))</x:f>
      </x:c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30"/>
      <x:c r="B93" s="30"/>
      <x:c r="C93" s="30"/>
      <x:c r="D93" s="39"/>
      <x:c r="E93" s="30"/>
      <x:c r="F93" s="30"/>
      <x:c r="G93" s="36"/>
      <x:c r="H93" s="36"/>
      <x:c r="I93" s="30"/>
      <x:c r="J93" s="37"/>
      <x:c r="K93" s="38"/>
      <x:c r="L93" s="39"/>
      <x:c r="M93" s="40" t="str">
        <x:f>IF(COUNTA(A93:L93)=0,"",IF(OR(COUNT(G93:H93)&lt;&gt;2,MIN(G93:H93)&lt;=0,H93&lt;G93,NOT(ISNUMBER(Listas!$B$11)),Listas!$B$11&lt;=0),"n.a.",INT(H93-Listas!$B$11)))</x:f>
      </x:c>
      <x:c r="N93" s="33" t="str">
        <x:f>IF(COUNTA(A93:L93)=0,"",IF(OR(A93="",COUNTIF($A$5:$A$204,A93)&lt;&gt;1,COUNTIF(Colaboradores!$A$5:$A$104,B93)&lt;&gt;1,COUNTIF(Listas!$H$6:$H$9,I93)&lt;&gt;1,NOT(ISNUMBER(M93))),"REVISAR DADOS",IF(I93="Concluída","CONCLUÍDA",IF(I93="Cancelada","CANCELADA",IF(M93&lt;0,"ATRASADA",IF(M93&lt;=15,"VENCE EM BREVE","NO PRAZO"))))))</x:f>
      </x:c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30"/>
      <x:c r="B94" s="30"/>
      <x:c r="C94" s="30"/>
      <x:c r="D94" s="39"/>
      <x:c r="E94" s="30"/>
      <x:c r="F94" s="30"/>
      <x:c r="G94" s="36"/>
      <x:c r="H94" s="36"/>
      <x:c r="I94" s="30"/>
      <x:c r="J94" s="37"/>
      <x:c r="K94" s="38"/>
      <x:c r="L94" s="39"/>
      <x:c r="M94" s="40" t="str">
        <x:f>IF(COUNTA(A94:L94)=0,"",IF(OR(COUNT(G94:H94)&lt;&gt;2,MIN(G94:H94)&lt;=0,H94&lt;G94,NOT(ISNUMBER(Listas!$B$11)),Listas!$B$11&lt;=0),"n.a.",INT(H94-Listas!$B$11)))</x:f>
      </x:c>
      <x:c r="N94" s="33" t="str">
        <x:f>IF(COUNTA(A94:L94)=0,"",IF(OR(A94="",COUNTIF($A$5:$A$204,A94)&lt;&gt;1,COUNTIF(Colaboradores!$A$5:$A$104,B94)&lt;&gt;1,COUNTIF(Listas!$H$6:$H$9,I94)&lt;&gt;1,NOT(ISNUMBER(M94))),"REVISAR DADOS",IF(I94="Concluída","CONCLUÍDA",IF(I94="Cancelada","CANCELADA",IF(M94&lt;0,"ATRASADA",IF(M94&lt;=15,"VENCE EM BREVE","NO PRAZO"))))))</x:f>
      </x:c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30"/>
      <x:c r="B95" s="30"/>
      <x:c r="C95" s="30"/>
      <x:c r="D95" s="39"/>
      <x:c r="E95" s="30"/>
      <x:c r="F95" s="30"/>
      <x:c r="G95" s="36"/>
      <x:c r="H95" s="36"/>
      <x:c r="I95" s="30"/>
      <x:c r="J95" s="37"/>
      <x:c r="K95" s="38"/>
      <x:c r="L95" s="39"/>
      <x:c r="M95" s="40" t="str">
        <x:f>IF(COUNTA(A95:L95)=0,"",IF(OR(COUNT(G95:H95)&lt;&gt;2,MIN(G95:H95)&lt;=0,H95&lt;G95,NOT(ISNUMBER(Listas!$B$11)),Listas!$B$11&lt;=0),"n.a.",INT(H95-Listas!$B$11)))</x:f>
      </x:c>
      <x:c r="N95" s="33" t="str">
        <x:f>IF(COUNTA(A95:L95)=0,"",IF(OR(A95="",COUNTIF($A$5:$A$204,A95)&lt;&gt;1,COUNTIF(Colaboradores!$A$5:$A$104,B95)&lt;&gt;1,COUNTIF(Listas!$H$6:$H$9,I95)&lt;&gt;1,NOT(ISNUMBER(M95))),"REVISAR DADOS",IF(I95="Concluída","CONCLUÍDA",IF(I95="Cancelada","CANCELADA",IF(M95&lt;0,"ATRASADA",IF(M95&lt;=15,"VENCE EM BREVE","NO PRAZO"))))))</x:f>
      </x:c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30"/>
      <x:c r="B96" s="30"/>
      <x:c r="C96" s="30"/>
      <x:c r="D96" s="39"/>
      <x:c r="E96" s="30"/>
      <x:c r="F96" s="30"/>
      <x:c r="G96" s="36"/>
      <x:c r="H96" s="36"/>
      <x:c r="I96" s="30"/>
      <x:c r="J96" s="37"/>
      <x:c r="K96" s="38"/>
      <x:c r="L96" s="39"/>
      <x:c r="M96" s="40" t="str">
        <x:f>IF(COUNTA(A96:L96)=0,"",IF(OR(COUNT(G96:H96)&lt;&gt;2,MIN(G96:H96)&lt;=0,H96&lt;G96,NOT(ISNUMBER(Listas!$B$11)),Listas!$B$11&lt;=0),"n.a.",INT(H96-Listas!$B$11)))</x:f>
      </x:c>
      <x:c r="N96" s="33" t="str">
        <x:f>IF(COUNTA(A96:L96)=0,"",IF(OR(A96="",COUNTIF($A$5:$A$204,A96)&lt;&gt;1,COUNTIF(Colaboradores!$A$5:$A$104,B96)&lt;&gt;1,COUNTIF(Listas!$H$6:$H$9,I96)&lt;&gt;1,NOT(ISNUMBER(M96))),"REVISAR DADOS",IF(I96="Concluída","CONCLUÍDA",IF(I96="Cancelada","CANCELADA",IF(M96&lt;0,"ATRASADA",IF(M96&lt;=15,"VENCE EM BREVE","NO PRAZO"))))))</x:f>
      </x:c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30"/>
      <x:c r="B97" s="30"/>
      <x:c r="C97" s="30"/>
      <x:c r="D97" s="39"/>
      <x:c r="E97" s="30"/>
      <x:c r="F97" s="30"/>
      <x:c r="G97" s="36"/>
      <x:c r="H97" s="36"/>
      <x:c r="I97" s="30"/>
      <x:c r="J97" s="37"/>
      <x:c r="K97" s="38"/>
      <x:c r="L97" s="39"/>
      <x:c r="M97" s="40" t="str">
        <x:f>IF(COUNTA(A97:L97)=0,"",IF(OR(COUNT(G97:H97)&lt;&gt;2,MIN(G97:H97)&lt;=0,H97&lt;G97,NOT(ISNUMBER(Listas!$B$11)),Listas!$B$11&lt;=0),"n.a.",INT(H97-Listas!$B$11)))</x:f>
      </x:c>
      <x:c r="N97" s="33" t="str">
        <x:f>IF(COUNTA(A97:L97)=0,"",IF(OR(A97="",COUNTIF($A$5:$A$204,A97)&lt;&gt;1,COUNTIF(Colaboradores!$A$5:$A$104,B97)&lt;&gt;1,COUNTIF(Listas!$H$6:$H$9,I97)&lt;&gt;1,NOT(ISNUMBER(M97))),"REVISAR DADOS",IF(I97="Concluída","CONCLUÍDA",IF(I97="Cancelada","CANCELADA",IF(M97&lt;0,"ATRASADA",IF(M97&lt;=15,"VENCE EM BREVE","NO PRAZO"))))))</x:f>
      </x:c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30"/>
      <x:c r="B98" s="30"/>
      <x:c r="C98" s="30"/>
      <x:c r="D98" s="39"/>
      <x:c r="E98" s="30"/>
      <x:c r="F98" s="30"/>
      <x:c r="G98" s="36"/>
      <x:c r="H98" s="36"/>
      <x:c r="I98" s="30"/>
      <x:c r="J98" s="37"/>
      <x:c r="K98" s="38"/>
      <x:c r="L98" s="39"/>
      <x:c r="M98" s="40" t="str">
        <x:f>IF(COUNTA(A98:L98)=0,"",IF(OR(COUNT(G98:H98)&lt;&gt;2,MIN(G98:H98)&lt;=0,H98&lt;G98,NOT(ISNUMBER(Listas!$B$11)),Listas!$B$11&lt;=0),"n.a.",INT(H98-Listas!$B$11)))</x:f>
      </x:c>
      <x:c r="N98" s="33" t="str">
        <x:f>IF(COUNTA(A98:L98)=0,"",IF(OR(A98="",COUNTIF($A$5:$A$204,A98)&lt;&gt;1,COUNTIF(Colaboradores!$A$5:$A$104,B98)&lt;&gt;1,COUNTIF(Listas!$H$6:$H$9,I98)&lt;&gt;1,NOT(ISNUMBER(M98))),"REVISAR DADOS",IF(I98="Concluída","CONCLUÍDA",IF(I98="Cancelada","CANCELADA",IF(M98&lt;0,"ATRASADA",IF(M98&lt;=15,"VENCE EM BREVE","NO PRAZO"))))))</x:f>
      </x:c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30"/>
      <x:c r="B99" s="30"/>
      <x:c r="C99" s="30"/>
      <x:c r="D99" s="39"/>
      <x:c r="E99" s="30"/>
      <x:c r="F99" s="30"/>
      <x:c r="G99" s="36"/>
      <x:c r="H99" s="36"/>
      <x:c r="I99" s="30"/>
      <x:c r="J99" s="37"/>
      <x:c r="K99" s="38"/>
      <x:c r="L99" s="39"/>
      <x:c r="M99" s="40" t="str">
        <x:f>IF(COUNTA(A99:L99)=0,"",IF(OR(COUNT(G99:H99)&lt;&gt;2,MIN(G99:H99)&lt;=0,H99&lt;G99,NOT(ISNUMBER(Listas!$B$11)),Listas!$B$11&lt;=0),"n.a.",INT(H99-Listas!$B$11)))</x:f>
      </x:c>
      <x:c r="N99" s="33" t="str">
        <x:f>IF(COUNTA(A99:L99)=0,"",IF(OR(A99="",COUNTIF($A$5:$A$204,A99)&lt;&gt;1,COUNTIF(Colaboradores!$A$5:$A$104,B99)&lt;&gt;1,COUNTIF(Listas!$H$6:$H$9,I99)&lt;&gt;1,NOT(ISNUMBER(M99))),"REVISAR DADOS",IF(I99="Concluída","CONCLUÍDA",IF(I99="Cancelada","CANCELADA",IF(M99&lt;0,"ATRASADA",IF(M99&lt;=15,"VENCE EM BREVE","NO PRAZO"))))))</x:f>
      </x:c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30"/>
      <x:c r="B100" s="30"/>
      <x:c r="C100" s="30"/>
      <x:c r="D100" s="39"/>
      <x:c r="E100" s="30"/>
      <x:c r="F100" s="30"/>
      <x:c r="G100" s="36"/>
      <x:c r="H100" s="36"/>
      <x:c r="I100" s="30"/>
      <x:c r="J100" s="37"/>
      <x:c r="K100" s="38"/>
      <x:c r="L100" s="39"/>
      <x:c r="M100" s="40" t="str">
        <x:f>IF(COUNTA(A100:L100)=0,"",IF(OR(COUNT(G100:H100)&lt;&gt;2,MIN(G100:H100)&lt;=0,H100&lt;G100,NOT(ISNUMBER(Listas!$B$11)),Listas!$B$11&lt;=0),"n.a.",INT(H100-Listas!$B$11)))</x:f>
      </x:c>
      <x:c r="N100" s="33" t="str">
        <x:f>IF(COUNTA(A100:L100)=0,"",IF(OR(A100="",COUNTIF($A$5:$A$204,A100)&lt;&gt;1,COUNTIF(Colaboradores!$A$5:$A$104,B100)&lt;&gt;1,COUNTIF(Listas!$H$6:$H$9,I100)&lt;&gt;1,NOT(ISNUMBER(M100))),"REVISAR DADOS",IF(I100="Concluída","CONCLUÍDA",IF(I100="Cancelada","CANCELADA",IF(M100&lt;0,"ATRASADA",IF(M100&lt;=15,"VENCE EM BREVE","NO PRAZO"))))))</x:f>
      </x:c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30"/>
      <x:c r="B101" s="30"/>
      <x:c r="C101" s="30"/>
      <x:c r="D101" s="39"/>
      <x:c r="E101" s="30"/>
      <x:c r="F101" s="30"/>
      <x:c r="G101" s="36"/>
      <x:c r="H101" s="36"/>
      <x:c r="I101" s="30"/>
      <x:c r="J101" s="37"/>
      <x:c r="K101" s="38"/>
      <x:c r="L101" s="39"/>
      <x:c r="M101" s="40" t="str">
        <x:f>IF(COUNTA(A101:L101)=0,"",IF(OR(COUNT(G101:H101)&lt;&gt;2,MIN(G101:H101)&lt;=0,H101&lt;G101,NOT(ISNUMBER(Listas!$B$11)),Listas!$B$11&lt;=0),"n.a.",INT(H101-Listas!$B$11)))</x:f>
      </x:c>
      <x:c r="N101" s="33" t="str">
        <x:f>IF(COUNTA(A101:L101)=0,"",IF(OR(A101="",COUNTIF($A$5:$A$204,A101)&lt;&gt;1,COUNTIF(Colaboradores!$A$5:$A$104,B101)&lt;&gt;1,COUNTIF(Listas!$H$6:$H$9,I101)&lt;&gt;1,NOT(ISNUMBER(M101))),"REVISAR DADOS",IF(I101="Concluída","CONCLUÍDA",IF(I101="Cancelada","CANCELADA",IF(M101&lt;0,"ATRASADA",IF(M101&lt;=15,"VENCE EM BREVE","NO PRAZO"))))))</x:f>
      </x:c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30"/>
      <x:c r="B102" s="30"/>
      <x:c r="C102" s="30"/>
      <x:c r="D102" s="39"/>
      <x:c r="E102" s="30"/>
      <x:c r="F102" s="30"/>
      <x:c r="G102" s="36"/>
      <x:c r="H102" s="36"/>
      <x:c r="I102" s="30"/>
      <x:c r="J102" s="37"/>
      <x:c r="K102" s="38"/>
      <x:c r="L102" s="39"/>
      <x:c r="M102" s="40" t="str">
        <x:f>IF(COUNTA(A102:L102)=0,"",IF(OR(COUNT(G102:H102)&lt;&gt;2,MIN(G102:H102)&lt;=0,H102&lt;G102,NOT(ISNUMBER(Listas!$B$11)),Listas!$B$11&lt;=0),"n.a.",INT(H102-Listas!$B$11)))</x:f>
      </x:c>
      <x:c r="N102" s="33" t="str">
        <x:f>IF(COUNTA(A102:L102)=0,"",IF(OR(A102="",COUNTIF($A$5:$A$204,A102)&lt;&gt;1,COUNTIF(Colaboradores!$A$5:$A$104,B102)&lt;&gt;1,COUNTIF(Listas!$H$6:$H$9,I102)&lt;&gt;1,NOT(ISNUMBER(M102))),"REVISAR DADOS",IF(I102="Concluída","CONCLUÍDA",IF(I102="Cancelada","CANCELADA",IF(M102&lt;0,"ATRASADA",IF(M102&lt;=15,"VENCE EM BREVE","NO PRAZO"))))))</x:f>
      </x:c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30"/>
      <x:c r="B103" s="30"/>
      <x:c r="C103" s="30"/>
      <x:c r="D103" s="39"/>
      <x:c r="E103" s="30"/>
      <x:c r="F103" s="30"/>
      <x:c r="G103" s="36"/>
      <x:c r="H103" s="36"/>
      <x:c r="I103" s="30"/>
      <x:c r="J103" s="37"/>
      <x:c r="K103" s="38"/>
      <x:c r="L103" s="39"/>
      <x:c r="M103" s="40" t="str">
        <x:f>IF(COUNTA(A103:L103)=0,"",IF(OR(COUNT(G103:H103)&lt;&gt;2,MIN(G103:H103)&lt;=0,H103&lt;G103,NOT(ISNUMBER(Listas!$B$11)),Listas!$B$11&lt;=0),"n.a.",INT(H103-Listas!$B$11)))</x:f>
      </x:c>
      <x:c r="N103" s="33" t="str">
        <x:f>IF(COUNTA(A103:L103)=0,"",IF(OR(A103="",COUNTIF($A$5:$A$204,A103)&lt;&gt;1,COUNTIF(Colaboradores!$A$5:$A$104,B103)&lt;&gt;1,COUNTIF(Listas!$H$6:$H$9,I103)&lt;&gt;1,NOT(ISNUMBER(M103))),"REVISAR DADOS",IF(I103="Concluída","CONCLUÍDA",IF(I103="Cancelada","CANCELADA",IF(M103&lt;0,"ATRASADA",IF(M103&lt;=15,"VENCE EM BREVE","NO PRAZO"))))))</x:f>
      </x:c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30"/>
      <x:c r="B104" s="30"/>
      <x:c r="C104" s="30"/>
      <x:c r="D104" s="39"/>
      <x:c r="E104" s="30"/>
      <x:c r="F104" s="30"/>
      <x:c r="G104" s="36"/>
      <x:c r="H104" s="36"/>
      <x:c r="I104" s="30"/>
      <x:c r="J104" s="37"/>
      <x:c r="K104" s="38"/>
      <x:c r="L104" s="39"/>
      <x:c r="M104" s="40" t="str">
        <x:f>IF(COUNTA(A104:L104)=0,"",IF(OR(COUNT(G104:H104)&lt;&gt;2,MIN(G104:H104)&lt;=0,H104&lt;G104,NOT(ISNUMBER(Listas!$B$11)),Listas!$B$11&lt;=0),"n.a.",INT(H104-Listas!$B$11)))</x:f>
      </x:c>
      <x:c r="N104" s="33" t="str">
        <x:f>IF(COUNTA(A104:L104)=0,"",IF(OR(A104="",COUNTIF($A$5:$A$204,A104)&lt;&gt;1,COUNTIF(Colaboradores!$A$5:$A$104,B104)&lt;&gt;1,COUNTIF(Listas!$H$6:$H$9,I104)&lt;&gt;1,NOT(ISNUMBER(M104))),"REVISAR DADOS",IF(I104="Concluída","CONCLUÍDA",IF(I104="Cancelada","CANCELADA",IF(M104&lt;0,"ATRASADA",IF(M104&lt;=15,"VENCE EM BREVE","NO PRAZO"))))))</x:f>
      </x:c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30"/>
      <x:c r="B105" s="30"/>
      <x:c r="C105" s="30"/>
      <x:c r="D105" s="39"/>
      <x:c r="E105" s="30"/>
      <x:c r="F105" s="30"/>
      <x:c r="G105" s="36"/>
      <x:c r="H105" s="36"/>
      <x:c r="I105" s="30"/>
      <x:c r="J105" s="37"/>
      <x:c r="K105" s="38"/>
      <x:c r="L105" s="39"/>
      <x:c r="M105" s="40" t="str">
        <x:f>IF(COUNTA(A105:L105)=0,"",IF(OR(COUNT(G105:H105)&lt;&gt;2,MIN(G105:H105)&lt;=0,H105&lt;G105,NOT(ISNUMBER(Listas!$B$11)),Listas!$B$11&lt;=0),"n.a.",INT(H105-Listas!$B$11)))</x:f>
      </x:c>
      <x:c r="N105" s="33" t="str">
        <x:f>IF(COUNTA(A105:L105)=0,"",IF(OR(A105="",COUNTIF($A$5:$A$204,A105)&lt;&gt;1,COUNTIF(Colaboradores!$A$5:$A$104,B105)&lt;&gt;1,COUNTIF(Listas!$H$6:$H$9,I105)&lt;&gt;1,NOT(ISNUMBER(M105))),"REVISAR DADOS",IF(I105="Concluída","CONCLUÍDA",IF(I105="Cancelada","CANCELADA",IF(M105&lt;0,"ATRASADA",IF(M105&lt;=15,"VENCE EM BREVE","NO PRAZO"))))))</x:f>
      </x:c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30"/>
      <x:c r="B106" s="30"/>
      <x:c r="C106" s="30"/>
      <x:c r="D106" s="39"/>
      <x:c r="E106" s="30"/>
      <x:c r="F106" s="30"/>
      <x:c r="G106" s="36"/>
      <x:c r="H106" s="36"/>
      <x:c r="I106" s="30"/>
      <x:c r="J106" s="37"/>
      <x:c r="K106" s="38"/>
      <x:c r="L106" s="39"/>
      <x:c r="M106" s="40" t="str">
        <x:f>IF(COUNTA(A106:L106)=0,"",IF(OR(COUNT(G106:H106)&lt;&gt;2,MIN(G106:H106)&lt;=0,H106&lt;G106,NOT(ISNUMBER(Listas!$B$11)),Listas!$B$11&lt;=0),"n.a.",INT(H106-Listas!$B$11)))</x:f>
      </x:c>
      <x:c r="N106" s="33" t="str">
        <x:f>IF(COUNTA(A106:L106)=0,"",IF(OR(A106="",COUNTIF($A$5:$A$204,A106)&lt;&gt;1,COUNTIF(Colaboradores!$A$5:$A$104,B106)&lt;&gt;1,COUNTIF(Listas!$H$6:$H$9,I106)&lt;&gt;1,NOT(ISNUMBER(M106))),"REVISAR DADOS",IF(I106="Concluída","CONCLUÍDA",IF(I106="Cancelada","CANCELADA",IF(M106&lt;0,"ATRASADA",IF(M106&lt;=15,"VENCE EM BREVE","NO PRAZO"))))))</x:f>
      </x:c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30"/>
      <x:c r="B107" s="30"/>
      <x:c r="C107" s="30"/>
      <x:c r="D107" s="39"/>
      <x:c r="E107" s="30"/>
      <x:c r="F107" s="30"/>
      <x:c r="G107" s="36"/>
      <x:c r="H107" s="36"/>
      <x:c r="I107" s="30"/>
      <x:c r="J107" s="37"/>
      <x:c r="K107" s="38"/>
      <x:c r="L107" s="39"/>
      <x:c r="M107" s="40" t="str">
        <x:f>IF(COUNTA(A107:L107)=0,"",IF(OR(COUNT(G107:H107)&lt;&gt;2,MIN(G107:H107)&lt;=0,H107&lt;G107,NOT(ISNUMBER(Listas!$B$11)),Listas!$B$11&lt;=0),"n.a.",INT(H107-Listas!$B$11)))</x:f>
      </x:c>
      <x:c r="N107" s="33" t="str">
        <x:f>IF(COUNTA(A107:L107)=0,"",IF(OR(A107="",COUNTIF($A$5:$A$204,A107)&lt;&gt;1,COUNTIF(Colaboradores!$A$5:$A$104,B107)&lt;&gt;1,COUNTIF(Listas!$H$6:$H$9,I107)&lt;&gt;1,NOT(ISNUMBER(M107))),"REVISAR DADOS",IF(I107="Concluída","CONCLUÍDA",IF(I107="Cancelada","CANCELADA",IF(M107&lt;0,"ATRASADA",IF(M107&lt;=15,"VENCE EM BREVE","NO PRAZO"))))))</x:f>
      </x:c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30"/>
      <x:c r="B108" s="30"/>
      <x:c r="C108" s="30"/>
      <x:c r="D108" s="39"/>
      <x:c r="E108" s="30"/>
      <x:c r="F108" s="30"/>
      <x:c r="G108" s="36"/>
      <x:c r="H108" s="36"/>
      <x:c r="I108" s="30"/>
      <x:c r="J108" s="37"/>
      <x:c r="K108" s="38"/>
      <x:c r="L108" s="39"/>
      <x:c r="M108" s="40" t="str">
        <x:f>IF(COUNTA(A108:L108)=0,"",IF(OR(COUNT(G108:H108)&lt;&gt;2,MIN(G108:H108)&lt;=0,H108&lt;G108,NOT(ISNUMBER(Listas!$B$11)),Listas!$B$11&lt;=0),"n.a.",INT(H108-Listas!$B$11)))</x:f>
      </x:c>
      <x:c r="N108" s="33" t="str">
        <x:f>IF(COUNTA(A108:L108)=0,"",IF(OR(A108="",COUNTIF($A$5:$A$204,A108)&lt;&gt;1,COUNTIF(Colaboradores!$A$5:$A$104,B108)&lt;&gt;1,COUNTIF(Listas!$H$6:$H$9,I108)&lt;&gt;1,NOT(ISNUMBER(M108))),"REVISAR DADOS",IF(I108="Concluída","CONCLUÍDA",IF(I108="Cancelada","CANCELADA",IF(M108&lt;0,"ATRASADA",IF(M108&lt;=15,"VENCE EM BREVE","NO PRAZO"))))))</x:f>
      </x:c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30"/>
      <x:c r="B109" s="30"/>
      <x:c r="C109" s="30"/>
      <x:c r="D109" s="39"/>
      <x:c r="E109" s="30"/>
      <x:c r="F109" s="30"/>
      <x:c r="G109" s="36"/>
      <x:c r="H109" s="36"/>
      <x:c r="I109" s="30"/>
      <x:c r="J109" s="37"/>
      <x:c r="K109" s="38"/>
      <x:c r="L109" s="39"/>
      <x:c r="M109" s="40" t="str">
        <x:f>IF(COUNTA(A109:L109)=0,"",IF(OR(COUNT(G109:H109)&lt;&gt;2,MIN(G109:H109)&lt;=0,H109&lt;G109,NOT(ISNUMBER(Listas!$B$11)),Listas!$B$11&lt;=0),"n.a.",INT(H109-Listas!$B$11)))</x:f>
      </x:c>
      <x:c r="N109" s="33" t="str">
        <x:f>IF(COUNTA(A109:L109)=0,"",IF(OR(A109="",COUNTIF($A$5:$A$204,A109)&lt;&gt;1,COUNTIF(Colaboradores!$A$5:$A$104,B109)&lt;&gt;1,COUNTIF(Listas!$H$6:$H$9,I109)&lt;&gt;1,NOT(ISNUMBER(M109))),"REVISAR DADOS",IF(I109="Concluída","CONCLUÍDA",IF(I109="Cancelada","CANCELADA",IF(M109&lt;0,"ATRASADA",IF(M109&lt;=15,"VENCE EM BREVE","NO PRAZO"))))))</x:f>
      </x:c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30"/>
      <x:c r="B110" s="30"/>
      <x:c r="C110" s="30"/>
      <x:c r="D110" s="39"/>
      <x:c r="E110" s="30"/>
      <x:c r="F110" s="30"/>
      <x:c r="G110" s="36"/>
      <x:c r="H110" s="36"/>
      <x:c r="I110" s="30"/>
      <x:c r="J110" s="37"/>
      <x:c r="K110" s="38"/>
      <x:c r="L110" s="39"/>
      <x:c r="M110" s="40" t="str">
        <x:f>IF(COUNTA(A110:L110)=0,"",IF(OR(COUNT(G110:H110)&lt;&gt;2,MIN(G110:H110)&lt;=0,H110&lt;G110,NOT(ISNUMBER(Listas!$B$11)),Listas!$B$11&lt;=0),"n.a.",INT(H110-Listas!$B$11)))</x:f>
      </x:c>
      <x:c r="N110" s="33" t="str">
        <x:f>IF(COUNTA(A110:L110)=0,"",IF(OR(A110="",COUNTIF($A$5:$A$204,A110)&lt;&gt;1,COUNTIF(Colaboradores!$A$5:$A$104,B110)&lt;&gt;1,COUNTIF(Listas!$H$6:$H$9,I110)&lt;&gt;1,NOT(ISNUMBER(M110))),"REVISAR DADOS",IF(I110="Concluída","CONCLUÍDA",IF(I110="Cancelada","CANCELADA",IF(M110&lt;0,"ATRASADA",IF(M110&lt;=15,"VENCE EM BREVE","NO PRAZO"))))))</x:f>
      </x:c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30"/>
      <x:c r="B111" s="30"/>
      <x:c r="C111" s="30"/>
      <x:c r="D111" s="39"/>
      <x:c r="E111" s="30"/>
      <x:c r="F111" s="30"/>
      <x:c r="G111" s="36"/>
      <x:c r="H111" s="36"/>
      <x:c r="I111" s="30"/>
      <x:c r="J111" s="37"/>
      <x:c r="K111" s="38"/>
      <x:c r="L111" s="39"/>
      <x:c r="M111" s="40" t="str">
        <x:f>IF(COUNTA(A111:L111)=0,"",IF(OR(COUNT(G111:H111)&lt;&gt;2,MIN(G111:H111)&lt;=0,H111&lt;G111,NOT(ISNUMBER(Listas!$B$11)),Listas!$B$11&lt;=0),"n.a.",INT(H111-Listas!$B$11)))</x:f>
      </x:c>
      <x:c r="N111" s="33" t="str">
        <x:f>IF(COUNTA(A111:L111)=0,"",IF(OR(A111="",COUNTIF($A$5:$A$204,A111)&lt;&gt;1,COUNTIF(Colaboradores!$A$5:$A$104,B111)&lt;&gt;1,COUNTIF(Listas!$H$6:$H$9,I111)&lt;&gt;1,NOT(ISNUMBER(M111))),"REVISAR DADOS",IF(I111="Concluída","CONCLUÍDA",IF(I111="Cancelada","CANCELADA",IF(M111&lt;0,"ATRASADA",IF(M111&lt;=15,"VENCE EM BREVE","NO PRAZO"))))))</x:f>
      </x:c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30"/>
      <x:c r="B112" s="30"/>
      <x:c r="C112" s="30"/>
      <x:c r="D112" s="39"/>
      <x:c r="E112" s="30"/>
      <x:c r="F112" s="30"/>
      <x:c r="G112" s="36"/>
      <x:c r="H112" s="36"/>
      <x:c r="I112" s="30"/>
      <x:c r="J112" s="37"/>
      <x:c r="K112" s="38"/>
      <x:c r="L112" s="39"/>
      <x:c r="M112" s="40" t="str">
        <x:f>IF(COUNTA(A112:L112)=0,"",IF(OR(COUNT(G112:H112)&lt;&gt;2,MIN(G112:H112)&lt;=0,H112&lt;G112,NOT(ISNUMBER(Listas!$B$11)),Listas!$B$11&lt;=0),"n.a.",INT(H112-Listas!$B$11)))</x:f>
      </x:c>
      <x:c r="N112" s="33" t="str">
        <x:f>IF(COUNTA(A112:L112)=0,"",IF(OR(A112="",COUNTIF($A$5:$A$204,A112)&lt;&gt;1,COUNTIF(Colaboradores!$A$5:$A$104,B112)&lt;&gt;1,COUNTIF(Listas!$H$6:$H$9,I112)&lt;&gt;1,NOT(ISNUMBER(M112))),"REVISAR DADOS",IF(I112="Concluída","CONCLUÍDA",IF(I112="Cancelada","CANCELADA",IF(M112&lt;0,"ATRASADA",IF(M112&lt;=15,"VENCE EM BREVE","NO PRAZO"))))))</x:f>
      </x:c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30"/>
      <x:c r="B113" s="30"/>
      <x:c r="C113" s="30"/>
      <x:c r="D113" s="39"/>
      <x:c r="E113" s="30"/>
      <x:c r="F113" s="30"/>
      <x:c r="G113" s="36"/>
      <x:c r="H113" s="36"/>
      <x:c r="I113" s="30"/>
      <x:c r="J113" s="37"/>
      <x:c r="K113" s="38"/>
      <x:c r="L113" s="39"/>
      <x:c r="M113" s="40" t="str">
        <x:f>IF(COUNTA(A113:L113)=0,"",IF(OR(COUNT(G113:H113)&lt;&gt;2,MIN(G113:H113)&lt;=0,H113&lt;G113,NOT(ISNUMBER(Listas!$B$11)),Listas!$B$11&lt;=0),"n.a.",INT(H113-Listas!$B$11)))</x:f>
      </x:c>
      <x:c r="N113" s="33" t="str">
        <x:f>IF(COUNTA(A113:L113)=0,"",IF(OR(A113="",COUNTIF($A$5:$A$204,A113)&lt;&gt;1,COUNTIF(Colaboradores!$A$5:$A$104,B113)&lt;&gt;1,COUNTIF(Listas!$H$6:$H$9,I113)&lt;&gt;1,NOT(ISNUMBER(M113))),"REVISAR DADOS",IF(I113="Concluída","CONCLUÍDA",IF(I113="Cancelada","CANCELADA",IF(M113&lt;0,"ATRASADA",IF(M113&lt;=15,"VENCE EM BREVE","NO PRAZO"))))))</x:f>
      </x:c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30"/>
      <x:c r="B114" s="30"/>
      <x:c r="C114" s="30"/>
      <x:c r="D114" s="39"/>
      <x:c r="E114" s="30"/>
      <x:c r="F114" s="30"/>
      <x:c r="G114" s="36"/>
      <x:c r="H114" s="36"/>
      <x:c r="I114" s="30"/>
      <x:c r="J114" s="37"/>
      <x:c r="K114" s="38"/>
      <x:c r="L114" s="39"/>
      <x:c r="M114" s="40" t="str">
        <x:f>IF(COUNTA(A114:L114)=0,"",IF(OR(COUNT(G114:H114)&lt;&gt;2,MIN(G114:H114)&lt;=0,H114&lt;G114,NOT(ISNUMBER(Listas!$B$11)),Listas!$B$11&lt;=0),"n.a.",INT(H114-Listas!$B$11)))</x:f>
      </x:c>
      <x:c r="N114" s="33" t="str">
        <x:f>IF(COUNTA(A114:L114)=0,"",IF(OR(A114="",COUNTIF($A$5:$A$204,A114)&lt;&gt;1,COUNTIF(Colaboradores!$A$5:$A$104,B114)&lt;&gt;1,COUNTIF(Listas!$H$6:$H$9,I114)&lt;&gt;1,NOT(ISNUMBER(M114))),"REVISAR DADOS",IF(I114="Concluída","CONCLUÍDA",IF(I114="Cancelada","CANCELADA",IF(M114&lt;0,"ATRASADA",IF(M114&lt;=15,"VENCE EM BREVE","NO PRAZO"))))))</x:f>
      </x:c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30"/>
      <x:c r="B115" s="30"/>
      <x:c r="C115" s="30"/>
      <x:c r="D115" s="39"/>
      <x:c r="E115" s="30"/>
      <x:c r="F115" s="30"/>
      <x:c r="G115" s="36"/>
      <x:c r="H115" s="36"/>
      <x:c r="I115" s="30"/>
      <x:c r="J115" s="37"/>
      <x:c r="K115" s="38"/>
      <x:c r="L115" s="39"/>
      <x:c r="M115" s="40" t="str">
        <x:f>IF(COUNTA(A115:L115)=0,"",IF(OR(COUNT(G115:H115)&lt;&gt;2,MIN(G115:H115)&lt;=0,H115&lt;G115,NOT(ISNUMBER(Listas!$B$11)),Listas!$B$11&lt;=0),"n.a.",INT(H115-Listas!$B$11)))</x:f>
      </x:c>
      <x:c r="N115" s="33" t="str">
        <x:f>IF(COUNTA(A115:L115)=0,"",IF(OR(A115="",COUNTIF($A$5:$A$204,A115)&lt;&gt;1,COUNTIF(Colaboradores!$A$5:$A$104,B115)&lt;&gt;1,COUNTIF(Listas!$H$6:$H$9,I115)&lt;&gt;1,NOT(ISNUMBER(M115))),"REVISAR DADOS",IF(I115="Concluída","CONCLUÍDA",IF(I115="Cancelada","CANCELADA",IF(M115&lt;0,"ATRASADA",IF(M115&lt;=15,"VENCE EM BREVE","NO PRAZO"))))))</x:f>
      </x:c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30"/>
      <x:c r="B116" s="30"/>
      <x:c r="C116" s="30"/>
      <x:c r="D116" s="39"/>
      <x:c r="E116" s="30"/>
      <x:c r="F116" s="30"/>
      <x:c r="G116" s="36"/>
      <x:c r="H116" s="36"/>
      <x:c r="I116" s="30"/>
      <x:c r="J116" s="37"/>
      <x:c r="K116" s="38"/>
      <x:c r="L116" s="39"/>
      <x:c r="M116" s="40" t="str">
        <x:f>IF(COUNTA(A116:L116)=0,"",IF(OR(COUNT(G116:H116)&lt;&gt;2,MIN(G116:H116)&lt;=0,H116&lt;G116,NOT(ISNUMBER(Listas!$B$11)),Listas!$B$11&lt;=0),"n.a.",INT(H116-Listas!$B$11)))</x:f>
      </x:c>
      <x:c r="N116" s="33" t="str">
        <x:f>IF(COUNTA(A116:L116)=0,"",IF(OR(A116="",COUNTIF($A$5:$A$204,A116)&lt;&gt;1,COUNTIF(Colaboradores!$A$5:$A$104,B116)&lt;&gt;1,COUNTIF(Listas!$H$6:$H$9,I116)&lt;&gt;1,NOT(ISNUMBER(M116))),"REVISAR DADOS",IF(I116="Concluída","CONCLUÍDA",IF(I116="Cancelada","CANCELADA",IF(M116&lt;0,"ATRASADA",IF(M116&lt;=15,"VENCE EM BREVE","NO PRAZO"))))))</x:f>
      </x:c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30"/>
      <x:c r="B117" s="30"/>
      <x:c r="C117" s="30"/>
      <x:c r="D117" s="39"/>
      <x:c r="E117" s="30"/>
      <x:c r="F117" s="30"/>
      <x:c r="G117" s="36"/>
      <x:c r="H117" s="36"/>
      <x:c r="I117" s="30"/>
      <x:c r="J117" s="37"/>
      <x:c r="K117" s="38"/>
      <x:c r="L117" s="39"/>
      <x:c r="M117" s="40" t="str">
        <x:f>IF(COUNTA(A117:L117)=0,"",IF(OR(COUNT(G117:H117)&lt;&gt;2,MIN(G117:H117)&lt;=0,H117&lt;G117,NOT(ISNUMBER(Listas!$B$11)),Listas!$B$11&lt;=0),"n.a.",INT(H117-Listas!$B$11)))</x:f>
      </x:c>
      <x:c r="N117" s="33" t="str">
        <x:f>IF(COUNTA(A117:L117)=0,"",IF(OR(A117="",COUNTIF($A$5:$A$204,A117)&lt;&gt;1,COUNTIF(Colaboradores!$A$5:$A$104,B117)&lt;&gt;1,COUNTIF(Listas!$H$6:$H$9,I117)&lt;&gt;1,NOT(ISNUMBER(M117))),"REVISAR DADOS",IF(I117="Concluída","CONCLUÍDA",IF(I117="Cancelada","CANCELADA",IF(M117&lt;0,"ATRASADA",IF(M117&lt;=15,"VENCE EM BREVE","NO PRAZO"))))))</x:f>
      </x:c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30"/>
      <x:c r="B118" s="30"/>
      <x:c r="C118" s="30"/>
      <x:c r="D118" s="39"/>
      <x:c r="E118" s="30"/>
      <x:c r="F118" s="30"/>
      <x:c r="G118" s="36"/>
      <x:c r="H118" s="36"/>
      <x:c r="I118" s="30"/>
      <x:c r="J118" s="37"/>
      <x:c r="K118" s="38"/>
      <x:c r="L118" s="39"/>
      <x:c r="M118" s="40" t="str">
        <x:f>IF(COUNTA(A118:L118)=0,"",IF(OR(COUNT(G118:H118)&lt;&gt;2,MIN(G118:H118)&lt;=0,H118&lt;G118,NOT(ISNUMBER(Listas!$B$11)),Listas!$B$11&lt;=0),"n.a.",INT(H118-Listas!$B$11)))</x:f>
      </x:c>
      <x:c r="N118" s="33" t="str">
        <x:f>IF(COUNTA(A118:L118)=0,"",IF(OR(A118="",COUNTIF($A$5:$A$204,A118)&lt;&gt;1,COUNTIF(Colaboradores!$A$5:$A$104,B118)&lt;&gt;1,COUNTIF(Listas!$H$6:$H$9,I118)&lt;&gt;1,NOT(ISNUMBER(M118))),"REVISAR DADOS",IF(I118="Concluída","CONCLUÍDA",IF(I118="Cancelada","CANCELADA",IF(M118&lt;0,"ATRASADA",IF(M118&lt;=15,"VENCE EM BREVE","NO PRAZO"))))))</x:f>
      </x:c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30"/>
      <x:c r="B119" s="30"/>
      <x:c r="C119" s="30"/>
      <x:c r="D119" s="39"/>
      <x:c r="E119" s="30"/>
      <x:c r="F119" s="30"/>
      <x:c r="G119" s="36"/>
      <x:c r="H119" s="36"/>
      <x:c r="I119" s="30"/>
      <x:c r="J119" s="37"/>
      <x:c r="K119" s="38"/>
      <x:c r="L119" s="39"/>
      <x:c r="M119" s="40" t="str">
        <x:f>IF(COUNTA(A119:L119)=0,"",IF(OR(COUNT(G119:H119)&lt;&gt;2,MIN(G119:H119)&lt;=0,H119&lt;G119,NOT(ISNUMBER(Listas!$B$11)),Listas!$B$11&lt;=0),"n.a.",INT(H119-Listas!$B$11)))</x:f>
      </x:c>
      <x:c r="N119" s="33" t="str">
        <x:f>IF(COUNTA(A119:L119)=0,"",IF(OR(A119="",COUNTIF($A$5:$A$204,A119)&lt;&gt;1,COUNTIF(Colaboradores!$A$5:$A$104,B119)&lt;&gt;1,COUNTIF(Listas!$H$6:$H$9,I119)&lt;&gt;1,NOT(ISNUMBER(M119))),"REVISAR DADOS",IF(I119="Concluída","CONCLUÍDA",IF(I119="Cancelada","CANCELADA",IF(M119&lt;0,"ATRASADA",IF(M119&lt;=15,"VENCE EM BREVE","NO PRAZO"))))))</x:f>
      </x:c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30"/>
      <x:c r="B120" s="30"/>
      <x:c r="C120" s="30"/>
      <x:c r="D120" s="39"/>
      <x:c r="E120" s="30"/>
      <x:c r="F120" s="30"/>
      <x:c r="G120" s="36"/>
      <x:c r="H120" s="36"/>
      <x:c r="I120" s="30"/>
      <x:c r="J120" s="37"/>
      <x:c r="K120" s="38"/>
      <x:c r="L120" s="39"/>
      <x:c r="M120" s="40" t="str">
        <x:f>IF(COUNTA(A120:L120)=0,"",IF(OR(COUNT(G120:H120)&lt;&gt;2,MIN(G120:H120)&lt;=0,H120&lt;G120,NOT(ISNUMBER(Listas!$B$11)),Listas!$B$11&lt;=0),"n.a.",INT(H120-Listas!$B$11)))</x:f>
      </x:c>
      <x:c r="N120" s="33" t="str">
        <x:f>IF(COUNTA(A120:L120)=0,"",IF(OR(A120="",COUNTIF($A$5:$A$204,A120)&lt;&gt;1,COUNTIF(Colaboradores!$A$5:$A$104,B120)&lt;&gt;1,COUNTIF(Listas!$H$6:$H$9,I120)&lt;&gt;1,NOT(ISNUMBER(M120))),"REVISAR DADOS",IF(I120="Concluída","CONCLUÍDA",IF(I120="Cancelada","CANCELADA",IF(M120&lt;0,"ATRASADA",IF(M120&lt;=15,"VENCE EM BREVE","NO PRAZO"))))))</x:f>
      </x:c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30"/>
      <x:c r="B121" s="30"/>
      <x:c r="C121" s="30"/>
      <x:c r="D121" s="39"/>
      <x:c r="E121" s="30"/>
      <x:c r="F121" s="30"/>
      <x:c r="G121" s="36"/>
      <x:c r="H121" s="36"/>
      <x:c r="I121" s="30"/>
      <x:c r="J121" s="37"/>
      <x:c r="K121" s="38"/>
      <x:c r="L121" s="39"/>
      <x:c r="M121" s="40" t="str">
        <x:f>IF(COUNTA(A121:L121)=0,"",IF(OR(COUNT(G121:H121)&lt;&gt;2,MIN(G121:H121)&lt;=0,H121&lt;G121,NOT(ISNUMBER(Listas!$B$11)),Listas!$B$11&lt;=0),"n.a.",INT(H121-Listas!$B$11)))</x:f>
      </x:c>
      <x:c r="N121" s="33" t="str">
        <x:f>IF(COUNTA(A121:L121)=0,"",IF(OR(A121="",COUNTIF($A$5:$A$204,A121)&lt;&gt;1,COUNTIF(Colaboradores!$A$5:$A$104,B121)&lt;&gt;1,COUNTIF(Listas!$H$6:$H$9,I121)&lt;&gt;1,NOT(ISNUMBER(M121))),"REVISAR DADOS",IF(I121="Concluída","CONCLUÍDA",IF(I121="Cancelada","CANCELADA",IF(M121&lt;0,"ATRASADA",IF(M121&lt;=15,"VENCE EM BREVE","NO PRAZO"))))))</x:f>
      </x:c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30"/>
      <x:c r="B122" s="30"/>
      <x:c r="C122" s="30"/>
      <x:c r="D122" s="39"/>
      <x:c r="E122" s="30"/>
      <x:c r="F122" s="30"/>
      <x:c r="G122" s="36"/>
      <x:c r="H122" s="36"/>
      <x:c r="I122" s="30"/>
      <x:c r="J122" s="37"/>
      <x:c r="K122" s="38"/>
      <x:c r="L122" s="39"/>
      <x:c r="M122" s="40" t="str">
        <x:f>IF(COUNTA(A122:L122)=0,"",IF(OR(COUNT(G122:H122)&lt;&gt;2,MIN(G122:H122)&lt;=0,H122&lt;G122,NOT(ISNUMBER(Listas!$B$11)),Listas!$B$11&lt;=0),"n.a.",INT(H122-Listas!$B$11)))</x:f>
      </x:c>
      <x:c r="N122" s="33" t="str">
        <x:f>IF(COUNTA(A122:L122)=0,"",IF(OR(A122="",COUNTIF($A$5:$A$204,A122)&lt;&gt;1,COUNTIF(Colaboradores!$A$5:$A$104,B122)&lt;&gt;1,COUNTIF(Listas!$H$6:$H$9,I122)&lt;&gt;1,NOT(ISNUMBER(M122))),"REVISAR DADOS",IF(I122="Concluída","CONCLUÍDA",IF(I122="Cancelada","CANCELADA",IF(M122&lt;0,"ATRASADA",IF(M122&lt;=15,"VENCE EM BREVE","NO PRAZO"))))))</x:f>
      </x:c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30"/>
      <x:c r="B123" s="30"/>
      <x:c r="C123" s="30"/>
      <x:c r="D123" s="39"/>
      <x:c r="E123" s="30"/>
      <x:c r="F123" s="30"/>
      <x:c r="G123" s="36"/>
      <x:c r="H123" s="36"/>
      <x:c r="I123" s="30"/>
      <x:c r="J123" s="37"/>
      <x:c r="K123" s="38"/>
      <x:c r="L123" s="39"/>
      <x:c r="M123" s="40" t="str">
        <x:f>IF(COUNTA(A123:L123)=0,"",IF(OR(COUNT(G123:H123)&lt;&gt;2,MIN(G123:H123)&lt;=0,H123&lt;G123,NOT(ISNUMBER(Listas!$B$11)),Listas!$B$11&lt;=0),"n.a.",INT(H123-Listas!$B$11)))</x:f>
      </x:c>
      <x:c r="N123" s="33" t="str">
        <x:f>IF(COUNTA(A123:L123)=0,"",IF(OR(A123="",COUNTIF($A$5:$A$204,A123)&lt;&gt;1,COUNTIF(Colaboradores!$A$5:$A$104,B123)&lt;&gt;1,COUNTIF(Listas!$H$6:$H$9,I123)&lt;&gt;1,NOT(ISNUMBER(M123))),"REVISAR DADOS",IF(I123="Concluída","CONCLUÍDA",IF(I123="Cancelada","CANCELADA",IF(M123&lt;0,"ATRASADA",IF(M123&lt;=15,"VENCE EM BREVE","NO PRAZO"))))))</x:f>
      </x:c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30"/>
      <x:c r="B124" s="30"/>
      <x:c r="C124" s="30"/>
      <x:c r="D124" s="39"/>
      <x:c r="E124" s="30"/>
      <x:c r="F124" s="30"/>
      <x:c r="G124" s="36"/>
      <x:c r="H124" s="36"/>
      <x:c r="I124" s="30"/>
      <x:c r="J124" s="37"/>
      <x:c r="K124" s="38"/>
      <x:c r="L124" s="39"/>
      <x:c r="M124" s="40" t="str">
        <x:f>IF(COUNTA(A124:L124)=0,"",IF(OR(COUNT(G124:H124)&lt;&gt;2,MIN(G124:H124)&lt;=0,H124&lt;G124,NOT(ISNUMBER(Listas!$B$11)),Listas!$B$11&lt;=0),"n.a.",INT(H124-Listas!$B$11)))</x:f>
      </x:c>
      <x:c r="N124" s="33" t="str">
        <x:f>IF(COUNTA(A124:L124)=0,"",IF(OR(A124="",COUNTIF($A$5:$A$204,A124)&lt;&gt;1,COUNTIF(Colaboradores!$A$5:$A$104,B124)&lt;&gt;1,COUNTIF(Listas!$H$6:$H$9,I124)&lt;&gt;1,NOT(ISNUMBER(M124))),"REVISAR DADOS",IF(I124="Concluída","CONCLUÍDA",IF(I124="Cancelada","CANCELADA",IF(M124&lt;0,"ATRASADA",IF(M124&lt;=15,"VENCE EM BREVE","NO PRAZO"))))))</x:f>
      </x:c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30"/>
      <x:c r="B125" s="30"/>
      <x:c r="C125" s="30"/>
      <x:c r="D125" s="39"/>
      <x:c r="E125" s="30"/>
      <x:c r="F125" s="30"/>
      <x:c r="G125" s="36"/>
      <x:c r="H125" s="36"/>
      <x:c r="I125" s="30"/>
      <x:c r="J125" s="37"/>
      <x:c r="K125" s="38"/>
      <x:c r="L125" s="39"/>
      <x:c r="M125" s="40" t="str">
        <x:f>IF(COUNTA(A125:L125)=0,"",IF(OR(COUNT(G125:H125)&lt;&gt;2,MIN(G125:H125)&lt;=0,H125&lt;G125,NOT(ISNUMBER(Listas!$B$11)),Listas!$B$11&lt;=0),"n.a.",INT(H125-Listas!$B$11)))</x:f>
      </x:c>
      <x:c r="N125" s="33" t="str">
        <x:f>IF(COUNTA(A125:L125)=0,"",IF(OR(A125="",COUNTIF($A$5:$A$204,A125)&lt;&gt;1,COUNTIF(Colaboradores!$A$5:$A$104,B125)&lt;&gt;1,COUNTIF(Listas!$H$6:$H$9,I125)&lt;&gt;1,NOT(ISNUMBER(M125))),"REVISAR DADOS",IF(I125="Concluída","CONCLUÍDA",IF(I125="Cancelada","CANCELADA",IF(M125&lt;0,"ATRASADA",IF(M125&lt;=15,"VENCE EM BREVE","NO PRAZO"))))))</x:f>
      </x:c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30"/>
      <x:c r="B126" s="30"/>
      <x:c r="C126" s="30"/>
      <x:c r="D126" s="39"/>
      <x:c r="E126" s="30"/>
      <x:c r="F126" s="30"/>
      <x:c r="G126" s="36"/>
      <x:c r="H126" s="36"/>
      <x:c r="I126" s="30"/>
      <x:c r="J126" s="37"/>
      <x:c r="K126" s="38"/>
      <x:c r="L126" s="39"/>
      <x:c r="M126" s="40" t="str">
        <x:f>IF(COUNTA(A126:L126)=0,"",IF(OR(COUNT(G126:H126)&lt;&gt;2,MIN(G126:H126)&lt;=0,H126&lt;G126,NOT(ISNUMBER(Listas!$B$11)),Listas!$B$11&lt;=0),"n.a.",INT(H126-Listas!$B$11)))</x:f>
      </x:c>
      <x:c r="N126" s="33" t="str">
        <x:f>IF(COUNTA(A126:L126)=0,"",IF(OR(A126="",COUNTIF($A$5:$A$204,A126)&lt;&gt;1,COUNTIF(Colaboradores!$A$5:$A$104,B126)&lt;&gt;1,COUNTIF(Listas!$H$6:$H$9,I126)&lt;&gt;1,NOT(ISNUMBER(M126))),"REVISAR DADOS",IF(I126="Concluída","CONCLUÍDA",IF(I126="Cancelada","CANCELADA",IF(M126&lt;0,"ATRASADA",IF(M126&lt;=15,"VENCE EM BREVE","NO PRAZO"))))))</x:f>
      </x:c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30"/>
      <x:c r="B127" s="30"/>
      <x:c r="C127" s="30"/>
      <x:c r="D127" s="39"/>
      <x:c r="E127" s="30"/>
      <x:c r="F127" s="30"/>
      <x:c r="G127" s="36"/>
      <x:c r="H127" s="36"/>
      <x:c r="I127" s="30"/>
      <x:c r="J127" s="37"/>
      <x:c r="K127" s="38"/>
      <x:c r="L127" s="39"/>
      <x:c r="M127" s="40" t="str">
        <x:f>IF(COUNTA(A127:L127)=0,"",IF(OR(COUNT(G127:H127)&lt;&gt;2,MIN(G127:H127)&lt;=0,H127&lt;G127,NOT(ISNUMBER(Listas!$B$11)),Listas!$B$11&lt;=0),"n.a.",INT(H127-Listas!$B$11)))</x:f>
      </x:c>
      <x:c r="N127" s="33" t="str">
        <x:f>IF(COUNTA(A127:L127)=0,"",IF(OR(A127="",COUNTIF($A$5:$A$204,A127)&lt;&gt;1,COUNTIF(Colaboradores!$A$5:$A$104,B127)&lt;&gt;1,COUNTIF(Listas!$H$6:$H$9,I127)&lt;&gt;1,NOT(ISNUMBER(M127))),"REVISAR DADOS",IF(I127="Concluída","CONCLUÍDA",IF(I127="Cancelada","CANCELADA",IF(M127&lt;0,"ATRASADA",IF(M127&lt;=15,"VENCE EM BREVE","NO PRAZO"))))))</x:f>
      </x:c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30"/>
      <x:c r="B128" s="30"/>
      <x:c r="C128" s="30"/>
      <x:c r="D128" s="39"/>
      <x:c r="E128" s="30"/>
      <x:c r="F128" s="30"/>
      <x:c r="G128" s="36"/>
      <x:c r="H128" s="36"/>
      <x:c r="I128" s="30"/>
      <x:c r="J128" s="37"/>
      <x:c r="K128" s="38"/>
      <x:c r="L128" s="39"/>
      <x:c r="M128" s="40" t="str">
        <x:f>IF(COUNTA(A128:L128)=0,"",IF(OR(COUNT(G128:H128)&lt;&gt;2,MIN(G128:H128)&lt;=0,H128&lt;G128,NOT(ISNUMBER(Listas!$B$11)),Listas!$B$11&lt;=0),"n.a.",INT(H128-Listas!$B$11)))</x:f>
      </x:c>
      <x:c r="N128" s="33" t="str">
        <x:f>IF(COUNTA(A128:L128)=0,"",IF(OR(A128="",COUNTIF($A$5:$A$204,A128)&lt;&gt;1,COUNTIF(Colaboradores!$A$5:$A$104,B128)&lt;&gt;1,COUNTIF(Listas!$H$6:$H$9,I128)&lt;&gt;1,NOT(ISNUMBER(M128))),"REVISAR DADOS",IF(I128="Concluída","CONCLUÍDA",IF(I128="Cancelada","CANCELADA",IF(M128&lt;0,"ATRASADA",IF(M128&lt;=15,"VENCE EM BREVE","NO PRAZO"))))))</x:f>
      </x:c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30"/>
      <x:c r="B129" s="30"/>
      <x:c r="C129" s="30"/>
      <x:c r="D129" s="39"/>
      <x:c r="E129" s="30"/>
      <x:c r="F129" s="30"/>
      <x:c r="G129" s="36"/>
      <x:c r="H129" s="36"/>
      <x:c r="I129" s="30"/>
      <x:c r="J129" s="37"/>
      <x:c r="K129" s="38"/>
      <x:c r="L129" s="39"/>
      <x:c r="M129" s="40" t="str">
        <x:f>IF(COUNTA(A129:L129)=0,"",IF(OR(COUNT(G129:H129)&lt;&gt;2,MIN(G129:H129)&lt;=0,H129&lt;G129,NOT(ISNUMBER(Listas!$B$11)),Listas!$B$11&lt;=0),"n.a.",INT(H129-Listas!$B$11)))</x:f>
      </x:c>
      <x:c r="N129" s="33" t="str">
        <x:f>IF(COUNTA(A129:L129)=0,"",IF(OR(A129="",COUNTIF($A$5:$A$204,A129)&lt;&gt;1,COUNTIF(Colaboradores!$A$5:$A$104,B129)&lt;&gt;1,COUNTIF(Listas!$H$6:$H$9,I129)&lt;&gt;1,NOT(ISNUMBER(M129))),"REVISAR DADOS",IF(I129="Concluída","CONCLUÍDA",IF(I129="Cancelada","CANCELADA",IF(M129&lt;0,"ATRASADA",IF(M129&lt;=15,"VENCE EM BREVE","NO PRAZO"))))))</x:f>
      </x:c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30"/>
      <x:c r="B130" s="30"/>
      <x:c r="C130" s="30"/>
      <x:c r="D130" s="39"/>
      <x:c r="E130" s="30"/>
      <x:c r="F130" s="30"/>
      <x:c r="G130" s="36"/>
      <x:c r="H130" s="36"/>
      <x:c r="I130" s="30"/>
      <x:c r="J130" s="37"/>
      <x:c r="K130" s="38"/>
      <x:c r="L130" s="39"/>
      <x:c r="M130" s="40" t="str">
        <x:f>IF(COUNTA(A130:L130)=0,"",IF(OR(COUNT(G130:H130)&lt;&gt;2,MIN(G130:H130)&lt;=0,H130&lt;G130,NOT(ISNUMBER(Listas!$B$11)),Listas!$B$11&lt;=0),"n.a.",INT(H130-Listas!$B$11)))</x:f>
      </x:c>
      <x:c r="N130" s="33" t="str">
        <x:f>IF(COUNTA(A130:L130)=0,"",IF(OR(A130="",COUNTIF($A$5:$A$204,A130)&lt;&gt;1,COUNTIF(Colaboradores!$A$5:$A$104,B130)&lt;&gt;1,COUNTIF(Listas!$H$6:$H$9,I130)&lt;&gt;1,NOT(ISNUMBER(M130))),"REVISAR DADOS",IF(I130="Concluída","CONCLUÍDA",IF(I130="Cancelada","CANCELADA",IF(M130&lt;0,"ATRASADA",IF(M130&lt;=15,"VENCE EM BREVE","NO PRAZO"))))))</x:f>
      </x:c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30"/>
      <x:c r="B131" s="30"/>
      <x:c r="C131" s="30"/>
      <x:c r="D131" s="39"/>
      <x:c r="E131" s="30"/>
      <x:c r="F131" s="30"/>
      <x:c r="G131" s="36"/>
      <x:c r="H131" s="36"/>
      <x:c r="I131" s="30"/>
      <x:c r="J131" s="37"/>
      <x:c r="K131" s="38"/>
      <x:c r="L131" s="39"/>
      <x:c r="M131" s="40" t="str">
        <x:f>IF(COUNTA(A131:L131)=0,"",IF(OR(COUNT(G131:H131)&lt;&gt;2,MIN(G131:H131)&lt;=0,H131&lt;G131,NOT(ISNUMBER(Listas!$B$11)),Listas!$B$11&lt;=0),"n.a.",INT(H131-Listas!$B$11)))</x:f>
      </x:c>
      <x:c r="N131" s="33" t="str">
        <x:f>IF(COUNTA(A131:L131)=0,"",IF(OR(A131="",COUNTIF($A$5:$A$204,A131)&lt;&gt;1,COUNTIF(Colaboradores!$A$5:$A$104,B131)&lt;&gt;1,COUNTIF(Listas!$H$6:$H$9,I131)&lt;&gt;1,NOT(ISNUMBER(M131))),"REVISAR DADOS",IF(I131="Concluída","CONCLUÍDA",IF(I131="Cancelada","CANCELADA",IF(M131&lt;0,"ATRASADA",IF(M131&lt;=15,"VENCE EM BREVE","NO PRAZO"))))))</x:f>
      </x:c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30"/>
      <x:c r="B132" s="30"/>
      <x:c r="C132" s="30"/>
      <x:c r="D132" s="39"/>
      <x:c r="E132" s="30"/>
      <x:c r="F132" s="30"/>
      <x:c r="G132" s="36"/>
      <x:c r="H132" s="36"/>
      <x:c r="I132" s="30"/>
      <x:c r="J132" s="37"/>
      <x:c r="K132" s="38"/>
      <x:c r="L132" s="39"/>
      <x:c r="M132" s="40" t="str">
        <x:f>IF(COUNTA(A132:L132)=0,"",IF(OR(COUNT(G132:H132)&lt;&gt;2,MIN(G132:H132)&lt;=0,H132&lt;G132,NOT(ISNUMBER(Listas!$B$11)),Listas!$B$11&lt;=0),"n.a.",INT(H132-Listas!$B$11)))</x:f>
      </x:c>
      <x:c r="N132" s="33" t="str">
        <x:f>IF(COUNTA(A132:L132)=0,"",IF(OR(A132="",COUNTIF($A$5:$A$204,A132)&lt;&gt;1,COUNTIF(Colaboradores!$A$5:$A$104,B132)&lt;&gt;1,COUNTIF(Listas!$H$6:$H$9,I132)&lt;&gt;1,NOT(ISNUMBER(M132))),"REVISAR DADOS",IF(I132="Concluída","CONCLUÍDA",IF(I132="Cancelada","CANCELADA",IF(M132&lt;0,"ATRASADA",IF(M132&lt;=15,"VENCE EM BREVE","NO PRAZO"))))))</x:f>
      </x:c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30"/>
      <x:c r="B133" s="30"/>
      <x:c r="C133" s="30"/>
      <x:c r="D133" s="39"/>
      <x:c r="E133" s="30"/>
      <x:c r="F133" s="30"/>
      <x:c r="G133" s="36"/>
      <x:c r="H133" s="36"/>
      <x:c r="I133" s="30"/>
      <x:c r="J133" s="37"/>
      <x:c r="K133" s="38"/>
      <x:c r="L133" s="39"/>
      <x:c r="M133" s="40" t="str">
        <x:f>IF(COUNTA(A133:L133)=0,"",IF(OR(COUNT(G133:H133)&lt;&gt;2,MIN(G133:H133)&lt;=0,H133&lt;G133,NOT(ISNUMBER(Listas!$B$11)),Listas!$B$11&lt;=0),"n.a.",INT(H133-Listas!$B$11)))</x:f>
      </x:c>
      <x:c r="N133" s="33" t="str">
        <x:f>IF(COUNTA(A133:L133)=0,"",IF(OR(A133="",COUNTIF($A$5:$A$204,A133)&lt;&gt;1,COUNTIF(Colaboradores!$A$5:$A$104,B133)&lt;&gt;1,COUNTIF(Listas!$H$6:$H$9,I133)&lt;&gt;1,NOT(ISNUMBER(M133))),"REVISAR DADOS",IF(I133="Concluída","CONCLUÍDA",IF(I133="Cancelada","CANCELADA",IF(M133&lt;0,"ATRASADA",IF(M133&lt;=15,"VENCE EM BREVE","NO PRAZO"))))))</x:f>
      </x:c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30"/>
      <x:c r="B134" s="30"/>
      <x:c r="C134" s="30"/>
      <x:c r="D134" s="39"/>
      <x:c r="E134" s="30"/>
      <x:c r="F134" s="30"/>
      <x:c r="G134" s="36"/>
      <x:c r="H134" s="36"/>
      <x:c r="I134" s="30"/>
      <x:c r="J134" s="37"/>
      <x:c r="K134" s="38"/>
      <x:c r="L134" s="39"/>
      <x:c r="M134" s="40" t="str">
        <x:f>IF(COUNTA(A134:L134)=0,"",IF(OR(COUNT(G134:H134)&lt;&gt;2,MIN(G134:H134)&lt;=0,H134&lt;G134,NOT(ISNUMBER(Listas!$B$11)),Listas!$B$11&lt;=0),"n.a.",INT(H134-Listas!$B$11)))</x:f>
      </x:c>
      <x:c r="N134" s="33" t="str">
        <x:f>IF(COUNTA(A134:L134)=0,"",IF(OR(A134="",COUNTIF($A$5:$A$204,A134)&lt;&gt;1,COUNTIF(Colaboradores!$A$5:$A$104,B134)&lt;&gt;1,COUNTIF(Listas!$H$6:$H$9,I134)&lt;&gt;1,NOT(ISNUMBER(M134))),"REVISAR DADOS",IF(I134="Concluída","CONCLUÍDA",IF(I134="Cancelada","CANCELADA",IF(M134&lt;0,"ATRASADA",IF(M134&lt;=15,"VENCE EM BREVE","NO PRAZO"))))))</x:f>
      </x:c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30"/>
      <x:c r="B135" s="30"/>
      <x:c r="C135" s="30"/>
      <x:c r="D135" s="39"/>
      <x:c r="E135" s="30"/>
      <x:c r="F135" s="30"/>
      <x:c r="G135" s="36"/>
      <x:c r="H135" s="36"/>
      <x:c r="I135" s="30"/>
      <x:c r="J135" s="37"/>
      <x:c r="K135" s="38"/>
      <x:c r="L135" s="39"/>
      <x:c r="M135" s="40" t="str">
        <x:f>IF(COUNTA(A135:L135)=0,"",IF(OR(COUNT(G135:H135)&lt;&gt;2,MIN(G135:H135)&lt;=0,H135&lt;G135,NOT(ISNUMBER(Listas!$B$11)),Listas!$B$11&lt;=0),"n.a.",INT(H135-Listas!$B$11)))</x:f>
      </x:c>
      <x:c r="N135" s="33" t="str">
        <x:f>IF(COUNTA(A135:L135)=0,"",IF(OR(A135="",COUNTIF($A$5:$A$204,A135)&lt;&gt;1,COUNTIF(Colaboradores!$A$5:$A$104,B135)&lt;&gt;1,COUNTIF(Listas!$H$6:$H$9,I135)&lt;&gt;1,NOT(ISNUMBER(M135))),"REVISAR DADOS",IF(I135="Concluída","CONCLUÍDA",IF(I135="Cancelada","CANCELADA",IF(M135&lt;0,"ATRASADA",IF(M135&lt;=15,"VENCE EM BREVE","NO PRAZO"))))))</x:f>
      </x:c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30"/>
      <x:c r="B136" s="30"/>
      <x:c r="C136" s="30"/>
      <x:c r="D136" s="39"/>
      <x:c r="E136" s="30"/>
      <x:c r="F136" s="30"/>
      <x:c r="G136" s="36"/>
      <x:c r="H136" s="36"/>
      <x:c r="I136" s="30"/>
      <x:c r="J136" s="37"/>
      <x:c r="K136" s="38"/>
      <x:c r="L136" s="39"/>
      <x:c r="M136" s="40" t="str">
        <x:f>IF(COUNTA(A136:L136)=0,"",IF(OR(COUNT(G136:H136)&lt;&gt;2,MIN(G136:H136)&lt;=0,H136&lt;G136,NOT(ISNUMBER(Listas!$B$11)),Listas!$B$11&lt;=0),"n.a.",INT(H136-Listas!$B$11)))</x:f>
      </x:c>
      <x:c r="N136" s="33" t="str">
        <x:f>IF(COUNTA(A136:L136)=0,"",IF(OR(A136="",COUNTIF($A$5:$A$204,A136)&lt;&gt;1,COUNTIF(Colaboradores!$A$5:$A$104,B136)&lt;&gt;1,COUNTIF(Listas!$H$6:$H$9,I136)&lt;&gt;1,NOT(ISNUMBER(M136))),"REVISAR DADOS",IF(I136="Concluída","CONCLUÍDA",IF(I136="Cancelada","CANCELADA",IF(M136&lt;0,"ATRASADA",IF(M136&lt;=15,"VENCE EM BREVE","NO PRAZO"))))))</x:f>
      </x:c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30"/>
      <x:c r="B137" s="30"/>
      <x:c r="C137" s="30"/>
      <x:c r="D137" s="39"/>
      <x:c r="E137" s="30"/>
      <x:c r="F137" s="30"/>
      <x:c r="G137" s="36"/>
      <x:c r="H137" s="36"/>
      <x:c r="I137" s="30"/>
      <x:c r="J137" s="37"/>
      <x:c r="K137" s="38"/>
      <x:c r="L137" s="39"/>
      <x:c r="M137" s="40" t="str">
        <x:f>IF(COUNTA(A137:L137)=0,"",IF(OR(COUNT(G137:H137)&lt;&gt;2,MIN(G137:H137)&lt;=0,H137&lt;G137,NOT(ISNUMBER(Listas!$B$11)),Listas!$B$11&lt;=0),"n.a.",INT(H137-Listas!$B$11)))</x:f>
      </x:c>
      <x:c r="N137" s="33" t="str">
        <x:f>IF(COUNTA(A137:L137)=0,"",IF(OR(A137="",COUNTIF($A$5:$A$204,A137)&lt;&gt;1,COUNTIF(Colaboradores!$A$5:$A$104,B137)&lt;&gt;1,COUNTIF(Listas!$H$6:$H$9,I137)&lt;&gt;1,NOT(ISNUMBER(M137))),"REVISAR DADOS",IF(I137="Concluída","CONCLUÍDA",IF(I137="Cancelada","CANCELADA",IF(M137&lt;0,"ATRASADA",IF(M137&lt;=15,"VENCE EM BREVE","NO PRAZO"))))))</x:f>
      </x:c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30"/>
      <x:c r="B138" s="30"/>
      <x:c r="C138" s="30"/>
      <x:c r="D138" s="39"/>
      <x:c r="E138" s="30"/>
      <x:c r="F138" s="30"/>
      <x:c r="G138" s="36"/>
      <x:c r="H138" s="36"/>
      <x:c r="I138" s="30"/>
      <x:c r="J138" s="37"/>
      <x:c r="K138" s="38"/>
      <x:c r="L138" s="39"/>
      <x:c r="M138" s="40" t="str">
        <x:f>IF(COUNTA(A138:L138)=0,"",IF(OR(COUNT(G138:H138)&lt;&gt;2,MIN(G138:H138)&lt;=0,H138&lt;G138,NOT(ISNUMBER(Listas!$B$11)),Listas!$B$11&lt;=0),"n.a.",INT(H138-Listas!$B$11)))</x:f>
      </x:c>
      <x:c r="N138" s="33" t="str">
        <x:f>IF(COUNTA(A138:L138)=0,"",IF(OR(A138="",COUNTIF($A$5:$A$204,A138)&lt;&gt;1,COUNTIF(Colaboradores!$A$5:$A$104,B138)&lt;&gt;1,COUNTIF(Listas!$H$6:$H$9,I138)&lt;&gt;1,NOT(ISNUMBER(M138))),"REVISAR DADOS",IF(I138="Concluída","CONCLUÍDA",IF(I138="Cancelada","CANCELADA",IF(M138&lt;0,"ATRASADA",IF(M138&lt;=15,"VENCE EM BREVE","NO PRAZO"))))))</x:f>
      </x:c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30"/>
      <x:c r="B139" s="30"/>
      <x:c r="C139" s="30"/>
      <x:c r="D139" s="39"/>
      <x:c r="E139" s="30"/>
      <x:c r="F139" s="30"/>
      <x:c r="G139" s="36"/>
      <x:c r="H139" s="36"/>
      <x:c r="I139" s="30"/>
      <x:c r="J139" s="37"/>
      <x:c r="K139" s="38"/>
      <x:c r="L139" s="39"/>
      <x:c r="M139" s="40" t="str">
        <x:f>IF(COUNTA(A139:L139)=0,"",IF(OR(COUNT(G139:H139)&lt;&gt;2,MIN(G139:H139)&lt;=0,H139&lt;G139,NOT(ISNUMBER(Listas!$B$11)),Listas!$B$11&lt;=0),"n.a.",INT(H139-Listas!$B$11)))</x:f>
      </x:c>
      <x:c r="N139" s="33" t="str">
        <x:f>IF(COUNTA(A139:L139)=0,"",IF(OR(A139="",COUNTIF($A$5:$A$204,A139)&lt;&gt;1,COUNTIF(Colaboradores!$A$5:$A$104,B139)&lt;&gt;1,COUNTIF(Listas!$H$6:$H$9,I139)&lt;&gt;1,NOT(ISNUMBER(M139))),"REVISAR DADOS",IF(I139="Concluída","CONCLUÍDA",IF(I139="Cancelada","CANCELADA",IF(M139&lt;0,"ATRASADA",IF(M139&lt;=15,"VENCE EM BREVE","NO PRAZO"))))))</x:f>
      </x:c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30"/>
      <x:c r="B140" s="30"/>
      <x:c r="C140" s="30"/>
      <x:c r="D140" s="39"/>
      <x:c r="E140" s="30"/>
      <x:c r="F140" s="30"/>
      <x:c r="G140" s="36"/>
      <x:c r="H140" s="36"/>
      <x:c r="I140" s="30"/>
      <x:c r="J140" s="37"/>
      <x:c r="K140" s="38"/>
      <x:c r="L140" s="39"/>
      <x:c r="M140" s="40" t="str">
        <x:f>IF(COUNTA(A140:L140)=0,"",IF(OR(COUNT(G140:H140)&lt;&gt;2,MIN(G140:H140)&lt;=0,H140&lt;G140,NOT(ISNUMBER(Listas!$B$11)),Listas!$B$11&lt;=0),"n.a.",INT(H140-Listas!$B$11)))</x:f>
      </x:c>
      <x:c r="N140" s="33" t="str">
        <x:f>IF(COUNTA(A140:L140)=0,"",IF(OR(A140="",COUNTIF($A$5:$A$204,A140)&lt;&gt;1,COUNTIF(Colaboradores!$A$5:$A$104,B140)&lt;&gt;1,COUNTIF(Listas!$H$6:$H$9,I140)&lt;&gt;1,NOT(ISNUMBER(M140))),"REVISAR DADOS",IF(I140="Concluída","CONCLUÍDA",IF(I140="Cancelada","CANCELADA",IF(M140&lt;0,"ATRASADA",IF(M140&lt;=15,"VENCE EM BREVE","NO PRAZO"))))))</x:f>
      </x:c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30"/>
      <x:c r="B141" s="30"/>
      <x:c r="C141" s="30"/>
      <x:c r="D141" s="39"/>
      <x:c r="E141" s="30"/>
      <x:c r="F141" s="30"/>
      <x:c r="G141" s="36"/>
      <x:c r="H141" s="36"/>
      <x:c r="I141" s="30"/>
      <x:c r="J141" s="37"/>
      <x:c r="K141" s="38"/>
      <x:c r="L141" s="39"/>
      <x:c r="M141" s="40" t="str">
        <x:f>IF(COUNTA(A141:L141)=0,"",IF(OR(COUNT(G141:H141)&lt;&gt;2,MIN(G141:H141)&lt;=0,H141&lt;G141,NOT(ISNUMBER(Listas!$B$11)),Listas!$B$11&lt;=0),"n.a.",INT(H141-Listas!$B$11)))</x:f>
      </x:c>
      <x:c r="N141" s="33" t="str">
        <x:f>IF(COUNTA(A141:L141)=0,"",IF(OR(A141="",COUNTIF($A$5:$A$204,A141)&lt;&gt;1,COUNTIF(Colaboradores!$A$5:$A$104,B141)&lt;&gt;1,COUNTIF(Listas!$H$6:$H$9,I141)&lt;&gt;1,NOT(ISNUMBER(M141))),"REVISAR DADOS",IF(I141="Concluída","CONCLUÍDA",IF(I141="Cancelada","CANCELADA",IF(M141&lt;0,"ATRASADA",IF(M141&lt;=15,"VENCE EM BREVE","NO PRAZO"))))))</x:f>
      </x:c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30"/>
      <x:c r="B142" s="30"/>
      <x:c r="C142" s="30"/>
      <x:c r="D142" s="39"/>
      <x:c r="E142" s="30"/>
      <x:c r="F142" s="30"/>
      <x:c r="G142" s="36"/>
      <x:c r="H142" s="36"/>
      <x:c r="I142" s="30"/>
      <x:c r="J142" s="37"/>
      <x:c r="K142" s="38"/>
      <x:c r="L142" s="39"/>
      <x:c r="M142" s="40" t="str">
        <x:f>IF(COUNTA(A142:L142)=0,"",IF(OR(COUNT(G142:H142)&lt;&gt;2,MIN(G142:H142)&lt;=0,H142&lt;G142,NOT(ISNUMBER(Listas!$B$11)),Listas!$B$11&lt;=0),"n.a.",INT(H142-Listas!$B$11)))</x:f>
      </x:c>
      <x:c r="N142" s="33" t="str">
        <x:f>IF(COUNTA(A142:L142)=0,"",IF(OR(A142="",COUNTIF($A$5:$A$204,A142)&lt;&gt;1,COUNTIF(Colaboradores!$A$5:$A$104,B142)&lt;&gt;1,COUNTIF(Listas!$H$6:$H$9,I142)&lt;&gt;1,NOT(ISNUMBER(M142))),"REVISAR DADOS",IF(I142="Concluída","CONCLUÍDA",IF(I142="Cancelada","CANCELADA",IF(M142&lt;0,"ATRASADA",IF(M142&lt;=15,"VENCE EM BREVE","NO PRAZO"))))))</x:f>
      </x:c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30"/>
      <x:c r="B143" s="30"/>
      <x:c r="C143" s="30"/>
      <x:c r="D143" s="39"/>
      <x:c r="E143" s="30"/>
      <x:c r="F143" s="30"/>
      <x:c r="G143" s="36"/>
      <x:c r="H143" s="36"/>
      <x:c r="I143" s="30"/>
      <x:c r="J143" s="37"/>
      <x:c r="K143" s="38"/>
      <x:c r="L143" s="39"/>
      <x:c r="M143" s="40" t="str">
        <x:f>IF(COUNTA(A143:L143)=0,"",IF(OR(COUNT(G143:H143)&lt;&gt;2,MIN(G143:H143)&lt;=0,H143&lt;G143,NOT(ISNUMBER(Listas!$B$11)),Listas!$B$11&lt;=0),"n.a.",INT(H143-Listas!$B$11)))</x:f>
      </x:c>
      <x:c r="N143" s="33" t="str">
        <x:f>IF(COUNTA(A143:L143)=0,"",IF(OR(A143="",COUNTIF($A$5:$A$204,A143)&lt;&gt;1,COUNTIF(Colaboradores!$A$5:$A$104,B143)&lt;&gt;1,COUNTIF(Listas!$H$6:$H$9,I143)&lt;&gt;1,NOT(ISNUMBER(M143))),"REVISAR DADOS",IF(I143="Concluída","CONCLUÍDA",IF(I143="Cancelada","CANCELADA",IF(M143&lt;0,"ATRASADA",IF(M143&lt;=15,"VENCE EM BREVE","NO PRAZO"))))))</x:f>
      </x:c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30"/>
      <x:c r="B144" s="30"/>
      <x:c r="C144" s="30"/>
      <x:c r="D144" s="39"/>
      <x:c r="E144" s="30"/>
      <x:c r="F144" s="30"/>
      <x:c r="G144" s="36"/>
      <x:c r="H144" s="36"/>
      <x:c r="I144" s="30"/>
      <x:c r="J144" s="37"/>
      <x:c r="K144" s="38"/>
      <x:c r="L144" s="39"/>
      <x:c r="M144" s="40" t="str">
        <x:f>IF(COUNTA(A144:L144)=0,"",IF(OR(COUNT(G144:H144)&lt;&gt;2,MIN(G144:H144)&lt;=0,H144&lt;G144,NOT(ISNUMBER(Listas!$B$11)),Listas!$B$11&lt;=0),"n.a.",INT(H144-Listas!$B$11)))</x:f>
      </x:c>
      <x:c r="N144" s="33" t="str">
        <x:f>IF(COUNTA(A144:L144)=0,"",IF(OR(A144="",COUNTIF($A$5:$A$204,A144)&lt;&gt;1,COUNTIF(Colaboradores!$A$5:$A$104,B144)&lt;&gt;1,COUNTIF(Listas!$H$6:$H$9,I144)&lt;&gt;1,NOT(ISNUMBER(M144))),"REVISAR DADOS",IF(I144="Concluída","CONCLUÍDA",IF(I144="Cancelada","CANCELADA",IF(M144&lt;0,"ATRASADA",IF(M144&lt;=15,"VENCE EM BREVE","NO PRAZO"))))))</x:f>
      </x:c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30"/>
      <x:c r="B145" s="30"/>
      <x:c r="C145" s="30"/>
      <x:c r="D145" s="39"/>
      <x:c r="E145" s="30"/>
      <x:c r="F145" s="30"/>
      <x:c r="G145" s="36"/>
      <x:c r="H145" s="36"/>
      <x:c r="I145" s="30"/>
      <x:c r="J145" s="37"/>
      <x:c r="K145" s="38"/>
      <x:c r="L145" s="39"/>
      <x:c r="M145" s="40" t="str">
        <x:f>IF(COUNTA(A145:L145)=0,"",IF(OR(COUNT(G145:H145)&lt;&gt;2,MIN(G145:H145)&lt;=0,H145&lt;G145,NOT(ISNUMBER(Listas!$B$11)),Listas!$B$11&lt;=0),"n.a.",INT(H145-Listas!$B$11)))</x:f>
      </x:c>
      <x:c r="N145" s="33" t="str">
        <x:f>IF(COUNTA(A145:L145)=0,"",IF(OR(A145="",COUNTIF($A$5:$A$204,A145)&lt;&gt;1,COUNTIF(Colaboradores!$A$5:$A$104,B145)&lt;&gt;1,COUNTIF(Listas!$H$6:$H$9,I145)&lt;&gt;1,NOT(ISNUMBER(M145))),"REVISAR DADOS",IF(I145="Concluída","CONCLUÍDA",IF(I145="Cancelada","CANCELADA",IF(M145&lt;0,"ATRASADA",IF(M145&lt;=15,"VENCE EM BREVE","NO PRAZO"))))))</x:f>
      </x:c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30"/>
      <x:c r="B146" s="30"/>
      <x:c r="C146" s="30"/>
      <x:c r="D146" s="39"/>
      <x:c r="E146" s="30"/>
      <x:c r="F146" s="30"/>
      <x:c r="G146" s="36"/>
      <x:c r="H146" s="36"/>
      <x:c r="I146" s="30"/>
      <x:c r="J146" s="37"/>
      <x:c r="K146" s="38"/>
      <x:c r="L146" s="39"/>
      <x:c r="M146" s="40" t="str">
        <x:f>IF(COUNTA(A146:L146)=0,"",IF(OR(COUNT(G146:H146)&lt;&gt;2,MIN(G146:H146)&lt;=0,H146&lt;G146,NOT(ISNUMBER(Listas!$B$11)),Listas!$B$11&lt;=0),"n.a.",INT(H146-Listas!$B$11)))</x:f>
      </x:c>
      <x:c r="N146" s="33" t="str">
        <x:f>IF(COUNTA(A146:L146)=0,"",IF(OR(A146="",COUNTIF($A$5:$A$204,A146)&lt;&gt;1,COUNTIF(Colaboradores!$A$5:$A$104,B146)&lt;&gt;1,COUNTIF(Listas!$H$6:$H$9,I146)&lt;&gt;1,NOT(ISNUMBER(M146))),"REVISAR DADOS",IF(I146="Concluída","CONCLUÍDA",IF(I146="Cancelada","CANCELADA",IF(M146&lt;0,"ATRASADA",IF(M146&lt;=15,"VENCE EM BREVE","NO PRAZO"))))))</x:f>
      </x:c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30"/>
      <x:c r="B147" s="30"/>
      <x:c r="C147" s="30"/>
      <x:c r="D147" s="39"/>
      <x:c r="E147" s="30"/>
      <x:c r="F147" s="30"/>
      <x:c r="G147" s="36"/>
      <x:c r="H147" s="36"/>
      <x:c r="I147" s="30"/>
      <x:c r="J147" s="37"/>
      <x:c r="K147" s="38"/>
      <x:c r="L147" s="39"/>
      <x:c r="M147" s="40" t="str">
        <x:f>IF(COUNTA(A147:L147)=0,"",IF(OR(COUNT(G147:H147)&lt;&gt;2,MIN(G147:H147)&lt;=0,H147&lt;G147,NOT(ISNUMBER(Listas!$B$11)),Listas!$B$11&lt;=0),"n.a.",INT(H147-Listas!$B$11)))</x:f>
      </x:c>
      <x:c r="N147" s="33" t="str">
        <x:f>IF(COUNTA(A147:L147)=0,"",IF(OR(A147="",COUNTIF($A$5:$A$204,A147)&lt;&gt;1,COUNTIF(Colaboradores!$A$5:$A$104,B147)&lt;&gt;1,COUNTIF(Listas!$H$6:$H$9,I147)&lt;&gt;1,NOT(ISNUMBER(M147))),"REVISAR DADOS",IF(I147="Concluída","CONCLUÍDA",IF(I147="Cancelada","CANCELADA",IF(M147&lt;0,"ATRASADA",IF(M147&lt;=15,"VENCE EM BREVE","NO PRAZO"))))))</x:f>
      </x:c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30"/>
      <x:c r="B148" s="30"/>
      <x:c r="C148" s="30"/>
      <x:c r="D148" s="39"/>
      <x:c r="E148" s="30"/>
      <x:c r="F148" s="30"/>
      <x:c r="G148" s="36"/>
      <x:c r="H148" s="36"/>
      <x:c r="I148" s="30"/>
      <x:c r="J148" s="37"/>
      <x:c r="K148" s="38"/>
      <x:c r="L148" s="39"/>
      <x:c r="M148" s="40" t="str">
        <x:f>IF(COUNTA(A148:L148)=0,"",IF(OR(COUNT(G148:H148)&lt;&gt;2,MIN(G148:H148)&lt;=0,H148&lt;G148,NOT(ISNUMBER(Listas!$B$11)),Listas!$B$11&lt;=0),"n.a.",INT(H148-Listas!$B$11)))</x:f>
      </x:c>
      <x:c r="N148" s="33" t="str">
        <x:f>IF(COUNTA(A148:L148)=0,"",IF(OR(A148="",COUNTIF($A$5:$A$204,A148)&lt;&gt;1,COUNTIF(Colaboradores!$A$5:$A$104,B148)&lt;&gt;1,COUNTIF(Listas!$H$6:$H$9,I148)&lt;&gt;1,NOT(ISNUMBER(M148))),"REVISAR DADOS",IF(I148="Concluída","CONCLUÍDA",IF(I148="Cancelada","CANCELADA",IF(M148&lt;0,"ATRASADA",IF(M148&lt;=15,"VENCE EM BREVE","NO PRAZO"))))))</x:f>
      </x:c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30"/>
      <x:c r="B149" s="30"/>
      <x:c r="C149" s="30"/>
      <x:c r="D149" s="39"/>
      <x:c r="E149" s="30"/>
      <x:c r="F149" s="30"/>
      <x:c r="G149" s="36"/>
      <x:c r="H149" s="36"/>
      <x:c r="I149" s="30"/>
      <x:c r="J149" s="37"/>
      <x:c r="K149" s="38"/>
      <x:c r="L149" s="39"/>
      <x:c r="M149" s="40" t="str">
        <x:f>IF(COUNTA(A149:L149)=0,"",IF(OR(COUNT(G149:H149)&lt;&gt;2,MIN(G149:H149)&lt;=0,H149&lt;G149,NOT(ISNUMBER(Listas!$B$11)),Listas!$B$11&lt;=0),"n.a.",INT(H149-Listas!$B$11)))</x:f>
      </x:c>
      <x:c r="N149" s="33" t="str">
        <x:f>IF(COUNTA(A149:L149)=0,"",IF(OR(A149="",COUNTIF($A$5:$A$204,A149)&lt;&gt;1,COUNTIF(Colaboradores!$A$5:$A$104,B149)&lt;&gt;1,COUNTIF(Listas!$H$6:$H$9,I149)&lt;&gt;1,NOT(ISNUMBER(M149))),"REVISAR DADOS",IF(I149="Concluída","CONCLUÍDA",IF(I149="Cancelada","CANCELADA",IF(M149&lt;0,"ATRASADA",IF(M149&lt;=15,"VENCE EM BREVE","NO PRAZO"))))))</x:f>
      </x:c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30"/>
      <x:c r="B150" s="30"/>
      <x:c r="C150" s="30"/>
      <x:c r="D150" s="39"/>
      <x:c r="E150" s="30"/>
      <x:c r="F150" s="30"/>
      <x:c r="G150" s="36"/>
      <x:c r="H150" s="36"/>
      <x:c r="I150" s="30"/>
      <x:c r="J150" s="37"/>
      <x:c r="K150" s="38"/>
      <x:c r="L150" s="39"/>
      <x:c r="M150" s="40" t="str">
        <x:f>IF(COUNTA(A150:L150)=0,"",IF(OR(COUNT(G150:H150)&lt;&gt;2,MIN(G150:H150)&lt;=0,H150&lt;G150,NOT(ISNUMBER(Listas!$B$11)),Listas!$B$11&lt;=0),"n.a.",INT(H150-Listas!$B$11)))</x:f>
      </x:c>
      <x:c r="N150" s="33" t="str">
        <x:f>IF(COUNTA(A150:L150)=0,"",IF(OR(A150="",COUNTIF($A$5:$A$204,A150)&lt;&gt;1,COUNTIF(Colaboradores!$A$5:$A$104,B150)&lt;&gt;1,COUNTIF(Listas!$H$6:$H$9,I150)&lt;&gt;1,NOT(ISNUMBER(M150))),"REVISAR DADOS",IF(I150="Concluída","CONCLUÍDA",IF(I150="Cancelada","CANCELADA",IF(M150&lt;0,"ATRASADA",IF(M150&lt;=15,"VENCE EM BREVE","NO PRAZO"))))))</x:f>
      </x:c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30"/>
      <x:c r="B151" s="30"/>
      <x:c r="C151" s="30"/>
      <x:c r="D151" s="39"/>
      <x:c r="E151" s="30"/>
      <x:c r="F151" s="30"/>
      <x:c r="G151" s="36"/>
      <x:c r="H151" s="36"/>
      <x:c r="I151" s="30"/>
      <x:c r="J151" s="37"/>
      <x:c r="K151" s="38"/>
      <x:c r="L151" s="39"/>
      <x:c r="M151" s="40" t="str">
        <x:f>IF(COUNTA(A151:L151)=0,"",IF(OR(COUNT(G151:H151)&lt;&gt;2,MIN(G151:H151)&lt;=0,H151&lt;G151,NOT(ISNUMBER(Listas!$B$11)),Listas!$B$11&lt;=0),"n.a.",INT(H151-Listas!$B$11)))</x:f>
      </x:c>
      <x:c r="N151" s="33" t="str">
        <x:f>IF(COUNTA(A151:L151)=0,"",IF(OR(A151="",COUNTIF($A$5:$A$204,A151)&lt;&gt;1,COUNTIF(Colaboradores!$A$5:$A$104,B151)&lt;&gt;1,COUNTIF(Listas!$H$6:$H$9,I151)&lt;&gt;1,NOT(ISNUMBER(M151))),"REVISAR DADOS",IF(I151="Concluída","CONCLUÍDA",IF(I151="Cancelada","CANCELADA",IF(M151&lt;0,"ATRASADA",IF(M151&lt;=15,"VENCE EM BREVE","NO PRAZO"))))))</x:f>
      </x:c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30"/>
      <x:c r="B152" s="30"/>
      <x:c r="C152" s="30"/>
      <x:c r="D152" s="39"/>
      <x:c r="E152" s="30"/>
      <x:c r="F152" s="30"/>
      <x:c r="G152" s="36"/>
      <x:c r="H152" s="36"/>
      <x:c r="I152" s="30"/>
      <x:c r="J152" s="37"/>
      <x:c r="K152" s="38"/>
      <x:c r="L152" s="39"/>
      <x:c r="M152" s="40" t="str">
        <x:f>IF(COUNTA(A152:L152)=0,"",IF(OR(COUNT(G152:H152)&lt;&gt;2,MIN(G152:H152)&lt;=0,H152&lt;G152,NOT(ISNUMBER(Listas!$B$11)),Listas!$B$11&lt;=0),"n.a.",INT(H152-Listas!$B$11)))</x:f>
      </x:c>
      <x:c r="N152" s="33" t="str">
        <x:f>IF(COUNTA(A152:L152)=0,"",IF(OR(A152="",COUNTIF($A$5:$A$204,A152)&lt;&gt;1,COUNTIF(Colaboradores!$A$5:$A$104,B152)&lt;&gt;1,COUNTIF(Listas!$H$6:$H$9,I152)&lt;&gt;1,NOT(ISNUMBER(M152))),"REVISAR DADOS",IF(I152="Concluída","CONCLUÍDA",IF(I152="Cancelada","CANCELADA",IF(M152&lt;0,"ATRASADA",IF(M152&lt;=15,"VENCE EM BREVE","NO PRAZO"))))))</x:f>
      </x:c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30"/>
      <x:c r="B153" s="30"/>
      <x:c r="C153" s="30"/>
      <x:c r="D153" s="39"/>
      <x:c r="E153" s="30"/>
      <x:c r="F153" s="30"/>
      <x:c r="G153" s="36"/>
      <x:c r="H153" s="36"/>
      <x:c r="I153" s="30"/>
      <x:c r="J153" s="37"/>
      <x:c r="K153" s="38"/>
      <x:c r="L153" s="39"/>
      <x:c r="M153" s="40" t="str">
        <x:f>IF(COUNTA(A153:L153)=0,"",IF(OR(COUNT(G153:H153)&lt;&gt;2,MIN(G153:H153)&lt;=0,H153&lt;G153,NOT(ISNUMBER(Listas!$B$11)),Listas!$B$11&lt;=0),"n.a.",INT(H153-Listas!$B$11)))</x:f>
      </x:c>
      <x:c r="N153" s="33" t="str">
        <x:f>IF(COUNTA(A153:L153)=0,"",IF(OR(A153="",COUNTIF($A$5:$A$204,A153)&lt;&gt;1,COUNTIF(Colaboradores!$A$5:$A$104,B153)&lt;&gt;1,COUNTIF(Listas!$H$6:$H$9,I153)&lt;&gt;1,NOT(ISNUMBER(M153))),"REVISAR DADOS",IF(I153="Concluída","CONCLUÍDA",IF(I153="Cancelada","CANCELADA",IF(M153&lt;0,"ATRASADA",IF(M153&lt;=15,"VENCE EM BREVE","NO PRAZO"))))))</x:f>
      </x:c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30"/>
      <x:c r="B154" s="30"/>
      <x:c r="C154" s="30"/>
      <x:c r="D154" s="39"/>
      <x:c r="E154" s="30"/>
      <x:c r="F154" s="30"/>
      <x:c r="G154" s="36"/>
      <x:c r="H154" s="36"/>
      <x:c r="I154" s="30"/>
      <x:c r="J154" s="37"/>
      <x:c r="K154" s="38"/>
      <x:c r="L154" s="39"/>
      <x:c r="M154" s="40" t="str">
        <x:f>IF(COUNTA(A154:L154)=0,"",IF(OR(COUNT(G154:H154)&lt;&gt;2,MIN(G154:H154)&lt;=0,H154&lt;G154,NOT(ISNUMBER(Listas!$B$11)),Listas!$B$11&lt;=0),"n.a.",INT(H154-Listas!$B$11)))</x:f>
      </x:c>
      <x:c r="N154" s="33" t="str">
        <x:f>IF(COUNTA(A154:L154)=0,"",IF(OR(A154="",COUNTIF($A$5:$A$204,A154)&lt;&gt;1,COUNTIF(Colaboradores!$A$5:$A$104,B154)&lt;&gt;1,COUNTIF(Listas!$H$6:$H$9,I154)&lt;&gt;1,NOT(ISNUMBER(M154))),"REVISAR DADOS",IF(I154="Concluída","CONCLUÍDA",IF(I154="Cancelada","CANCELADA",IF(M154&lt;0,"ATRASADA",IF(M154&lt;=15,"VENCE EM BREVE","NO PRAZO"))))))</x:f>
      </x:c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30"/>
      <x:c r="B155" s="30"/>
      <x:c r="C155" s="30"/>
      <x:c r="D155" s="39"/>
      <x:c r="E155" s="30"/>
      <x:c r="F155" s="30"/>
      <x:c r="G155" s="36"/>
      <x:c r="H155" s="36"/>
      <x:c r="I155" s="30"/>
      <x:c r="J155" s="37"/>
      <x:c r="K155" s="38"/>
      <x:c r="L155" s="39"/>
      <x:c r="M155" s="40" t="str">
        <x:f>IF(COUNTA(A155:L155)=0,"",IF(OR(COUNT(G155:H155)&lt;&gt;2,MIN(G155:H155)&lt;=0,H155&lt;G155,NOT(ISNUMBER(Listas!$B$11)),Listas!$B$11&lt;=0),"n.a.",INT(H155-Listas!$B$11)))</x:f>
      </x:c>
      <x:c r="N155" s="33" t="str">
        <x:f>IF(COUNTA(A155:L155)=0,"",IF(OR(A155="",COUNTIF($A$5:$A$204,A155)&lt;&gt;1,COUNTIF(Colaboradores!$A$5:$A$104,B155)&lt;&gt;1,COUNTIF(Listas!$H$6:$H$9,I155)&lt;&gt;1,NOT(ISNUMBER(M155))),"REVISAR DADOS",IF(I155="Concluída","CONCLUÍDA",IF(I155="Cancelada","CANCELADA",IF(M155&lt;0,"ATRASADA",IF(M155&lt;=15,"VENCE EM BREVE","NO PRAZO"))))))</x:f>
      </x:c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30"/>
      <x:c r="B156" s="30"/>
      <x:c r="C156" s="30"/>
      <x:c r="D156" s="39"/>
      <x:c r="E156" s="30"/>
      <x:c r="F156" s="30"/>
      <x:c r="G156" s="36"/>
      <x:c r="H156" s="36"/>
      <x:c r="I156" s="30"/>
      <x:c r="J156" s="37"/>
      <x:c r="K156" s="38"/>
      <x:c r="L156" s="39"/>
      <x:c r="M156" s="40" t="str">
        <x:f>IF(COUNTA(A156:L156)=0,"",IF(OR(COUNT(G156:H156)&lt;&gt;2,MIN(G156:H156)&lt;=0,H156&lt;G156,NOT(ISNUMBER(Listas!$B$11)),Listas!$B$11&lt;=0),"n.a.",INT(H156-Listas!$B$11)))</x:f>
      </x:c>
      <x:c r="N156" s="33" t="str">
        <x:f>IF(COUNTA(A156:L156)=0,"",IF(OR(A156="",COUNTIF($A$5:$A$204,A156)&lt;&gt;1,COUNTIF(Colaboradores!$A$5:$A$104,B156)&lt;&gt;1,COUNTIF(Listas!$H$6:$H$9,I156)&lt;&gt;1,NOT(ISNUMBER(M156))),"REVISAR DADOS",IF(I156="Concluída","CONCLUÍDA",IF(I156="Cancelada","CANCELADA",IF(M156&lt;0,"ATRASADA",IF(M156&lt;=15,"VENCE EM BREVE","NO PRAZO"))))))</x:f>
      </x:c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30"/>
      <x:c r="B157" s="30"/>
      <x:c r="C157" s="30"/>
      <x:c r="D157" s="39"/>
      <x:c r="E157" s="30"/>
      <x:c r="F157" s="30"/>
      <x:c r="G157" s="36"/>
      <x:c r="H157" s="36"/>
      <x:c r="I157" s="30"/>
      <x:c r="J157" s="37"/>
      <x:c r="K157" s="38"/>
      <x:c r="L157" s="39"/>
      <x:c r="M157" s="40" t="str">
        <x:f>IF(COUNTA(A157:L157)=0,"",IF(OR(COUNT(G157:H157)&lt;&gt;2,MIN(G157:H157)&lt;=0,H157&lt;G157,NOT(ISNUMBER(Listas!$B$11)),Listas!$B$11&lt;=0),"n.a.",INT(H157-Listas!$B$11)))</x:f>
      </x:c>
      <x:c r="N157" s="33" t="str">
        <x:f>IF(COUNTA(A157:L157)=0,"",IF(OR(A157="",COUNTIF($A$5:$A$204,A157)&lt;&gt;1,COUNTIF(Colaboradores!$A$5:$A$104,B157)&lt;&gt;1,COUNTIF(Listas!$H$6:$H$9,I157)&lt;&gt;1,NOT(ISNUMBER(M157))),"REVISAR DADOS",IF(I157="Concluída","CONCLUÍDA",IF(I157="Cancelada","CANCELADA",IF(M157&lt;0,"ATRASADA",IF(M157&lt;=15,"VENCE EM BREVE","NO PRAZO"))))))</x:f>
      </x:c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30"/>
      <x:c r="B158" s="30"/>
      <x:c r="C158" s="30"/>
      <x:c r="D158" s="39"/>
      <x:c r="E158" s="30"/>
      <x:c r="F158" s="30"/>
      <x:c r="G158" s="36"/>
      <x:c r="H158" s="36"/>
      <x:c r="I158" s="30"/>
      <x:c r="J158" s="37"/>
      <x:c r="K158" s="38"/>
      <x:c r="L158" s="39"/>
      <x:c r="M158" s="40" t="str">
        <x:f>IF(COUNTA(A158:L158)=0,"",IF(OR(COUNT(G158:H158)&lt;&gt;2,MIN(G158:H158)&lt;=0,H158&lt;G158,NOT(ISNUMBER(Listas!$B$11)),Listas!$B$11&lt;=0),"n.a.",INT(H158-Listas!$B$11)))</x:f>
      </x:c>
      <x:c r="N158" s="33" t="str">
        <x:f>IF(COUNTA(A158:L158)=0,"",IF(OR(A158="",COUNTIF($A$5:$A$204,A158)&lt;&gt;1,COUNTIF(Colaboradores!$A$5:$A$104,B158)&lt;&gt;1,COUNTIF(Listas!$H$6:$H$9,I158)&lt;&gt;1,NOT(ISNUMBER(M158))),"REVISAR DADOS",IF(I158="Concluída","CONCLUÍDA",IF(I158="Cancelada","CANCELADA",IF(M158&lt;0,"ATRASADA",IF(M158&lt;=15,"VENCE EM BREVE","NO PRAZO"))))))</x:f>
      </x:c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30"/>
      <x:c r="B159" s="30"/>
      <x:c r="C159" s="30"/>
      <x:c r="D159" s="39"/>
      <x:c r="E159" s="30"/>
      <x:c r="F159" s="30"/>
      <x:c r="G159" s="36"/>
      <x:c r="H159" s="36"/>
      <x:c r="I159" s="30"/>
      <x:c r="J159" s="37"/>
      <x:c r="K159" s="38"/>
      <x:c r="L159" s="39"/>
      <x:c r="M159" s="40" t="str">
        <x:f>IF(COUNTA(A159:L159)=0,"",IF(OR(COUNT(G159:H159)&lt;&gt;2,MIN(G159:H159)&lt;=0,H159&lt;G159,NOT(ISNUMBER(Listas!$B$11)),Listas!$B$11&lt;=0),"n.a.",INT(H159-Listas!$B$11)))</x:f>
      </x:c>
      <x:c r="N159" s="33" t="str">
        <x:f>IF(COUNTA(A159:L159)=0,"",IF(OR(A159="",COUNTIF($A$5:$A$204,A159)&lt;&gt;1,COUNTIF(Colaboradores!$A$5:$A$104,B159)&lt;&gt;1,COUNTIF(Listas!$H$6:$H$9,I159)&lt;&gt;1,NOT(ISNUMBER(M159))),"REVISAR DADOS",IF(I159="Concluída","CONCLUÍDA",IF(I159="Cancelada","CANCELADA",IF(M159&lt;0,"ATRASADA",IF(M159&lt;=15,"VENCE EM BREVE","NO PRAZO"))))))</x:f>
      </x:c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30"/>
      <x:c r="B160" s="30"/>
      <x:c r="C160" s="30"/>
      <x:c r="D160" s="39"/>
      <x:c r="E160" s="30"/>
      <x:c r="F160" s="30"/>
      <x:c r="G160" s="36"/>
      <x:c r="H160" s="36"/>
      <x:c r="I160" s="30"/>
      <x:c r="J160" s="37"/>
      <x:c r="K160" s="38"/>
      <x:c r="L160" s="39"/>
      <x:c r="M160" s="40" t="str">
        <x:f>IF(COUNTA(A160:L160)=0,"",IF(OR(COUNT(G160:H160)&lt;&gt;2,MIN(G160:H160)&lt;=0,H160&lt;G160,NOT(ISNUMBER(Listas!$B$11)),Listas!$B$11&lt;=0),"n.a.",INT(H160-Listas!$B$11)))</x:f>
      </x:c>
      <x:c r="N160" s="33" t="str">
        <x:f>IF(COUNTA(A160:L160)=0,"",IF(OR(A160="",COUNTIF($A$5:$A$204,A160)&lt;&gt;1,COUNTIF(Colaboradores!$A$5:$A$104,B160)&lt;&gt;1,COUNTIF(Listas!$H$6:$H$9,I160)&lt;&gt;1,NOT(ISNUMBER(M160))),"REVISAR DADOS",IF(I160="Concluída","CONCLUÍDA",IF(I160="Cancelada","CANCELADA",IF(M160&lt;0,"ATRASADA",IF(M160&lt;=15,"VENCE EM BREVE","NO PRAZO"))))))</x:f>
      </x:c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30"/>
      <x:c r="B161" s="30"/>
      <x:c r="C161" s="30"/>
      <x:c r="D161" s="39"/>
      <x:c r="E161" s="30"/>
      <x:c r="F161" s="30"/>
      <x:c r="G161" s="36"/>
      <x:c r="H161" s="36"/>
      <x:c r="I161" s="30"/>
      <x:c r="J161" s="37"/>
      <x:c r="K161" s="38"/>
      <x:c r="L161" s="39"/>
      <x:c r="M161" s="40" t="str">
        <x:f>IF(COUNTA(A161:L161)=0,"",IF(OR(COUNT(G161:H161)&lt;&gt;2,MIN(G161:H161)&lt;=0,H161&lt;G161,NOT(ISNUMBER(Listas!$B$11)),Listas!$B$11&lt;=0),"n.a.",INT(H161-Listas!$B$11)))</x:f>
      </x:c>
      <x:c r="N161" s="33" t="str">
        <x:f>IF(COUNTA(A161:L161)=0,"",IF(OR(A161="",COUNTIF($A$5:$A$204,A161)&lt;&gt;1,COUNTIF(Colaboradores!$A$5:$A$104,B161)&lt;&gt;1,COUNTIF(Listas!$H$6:$H$9,I161)&lt;&gt;1,NOT(ISNUMBER(M161))),"REVISAR DADOS",IF(I161="Concluída","CONCLUÍDA",IF(I161="Cancelada","CANCELADA",IF(M161&lt;0,"ATRASADA",IF(M161&lt;=15,"VENCE EM BREVE","NO PRAZO"))))))</x:f>
      </x:c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30"/>
      <x:c r="B162" s="30"/>
      <x:c r="C162" s="30"/>
      <x:c r="D162" s="39"/>
      <x:c r="E162" s="30"/>
      <x:c r="F162" s="30"/>
      <x:c r="G162" s="36"/>
      <x:c r="H162" s="36"/>
      <x:c r="I162" s="30"/>
      <x:c r="J162" s="37"/>
      <x:c r="K162" s="38"/>
      <x:c r="L162" s="39"/>
      <x:c r="M162" s="40" t="str">
        <x:f>IF(COUNTA(A162:L162)=0,"",IF(OR(COUNT(G162:H162)&lt;&gt;2,MIN(G162:H162)&lt;=0,H162&lt;G162,NOT(ISNUMBER(Listas!$B$11)),Listas!$B$11&lt;=0),"n.a.",INT(H162-Listas!$B$11)))</x:f>
      </x:c>
      <x:c r="N162" s="33" t="str">
        <x:f>IF(COUNTA(A162:L162)=0,"",IF(OR(A162="",COUNTIF($A$5:$A$204,A162)&lt;&gt;1,COUNTIF(Colaboradores!$A$5:$A$104,B162)&lt;&gt;1,COUNTIF(Listas!$H$6:$H$9,I162)&lt;&gt;1,NOT(ISNUMBER(M162))),"REVISAR DADOS",IF(I162="Concluída","CONCLUÍDA",IF(I162="Cancelada","CANCELADA",IF(M162&lt;0,"ATRASADA",IF(M162&lt;=15,"VENCE EM BREVE","NO PRAZO"))))))</x:f>
      </x:c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30"/>
      <x:c r="B163" s="30"/>
      <x:c r="C163" s="30"/>
      <x:c r="D163" s="39"/>
      <x:c r="E163" s="30"/>
      <x:c r="F163" s="30"/>
      <x:c r="G163" s="36"/>
      <x:c r="H163" s="36"/>
      <x:c r="I163" s="30"/>
      <x:c r="J163" s="37"/>
      <x:c r="K163" s="38"/>
      <x:c r="L163" s="39"/>
      <x:c r="M163" s="40" t="str">
        <x:f>IF(COUNTA(A163:L163)=0,"",IF(OR(COUNT(G163:H163)&lt;&gt;2,MIN(G163:H163)&lt;=0,H163&lt;G163,NOT(ISNUMBER(Listas!$B$11)),Listas!$B$11&lt;=0),"n.a.",INT(H163-Listas!$B$11)))</x:f>
      </x:c>
      <x:c r="N163" s="33" t="str">
        <x:f>IF(COUNTA(A163:L163)=0,"",IF(OR(A163="",COUNTIF($A$5:$A$204,A163)&lt;&gt;1,COUNTIF(Colaboradores!$A$5:$A$104,B163)&lt;&gt;1,COUNTIF(Listas!$H$6:$H$9,I163)&lt;&gt;1,NOT(ISNUMBER(M163))),"REVISAR DADOS",IF(I163="Concluída","CONCLUÍDA",IF(I163="Cancelada","CANCELADA",IF(M163&lt;0,"ATRASADA",IF(M163&lt;=15,"VENCE EM BREVE","NO PRAZO"))))))</x:f>
      </x:c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30"/>
      <x:c r="B164" s="30"/>
      <x:c r="C164" s="30"/>
      <x:c r="D164" s="39"/>
      <x:c r="E164" s="30"/>
      <x:c r="F164" s="30"/>
      <x:c r="G164" s="36"/>
      <x:c r="H164" s="36"/>
      <x:c r="I164" s="30"/>
      <x:c r="J164" s="37"/>
      <x:c r="K164" s="38"/>
      <x:c r="L164" s="39"/>
      <x:c r="M164" s="40" t="str">
        <x:f>IF(COUNTA(A164:L164)=0,"",IF(OR(COUNT(G164:H164)&lt;&gt;2,MIN(G164:H164)&lt;=0,H164&lt;G164,NOT(ISNUMBER(Listas!$B$11)),Listas!$B$11&lt;=0),"n.a.",INT(H164-Listas!$B$11)))</x:f>
      </x:c>
      <x:c r="N164" s="33" t="str">
        <x:f>IF(COUNTA(A164:L164)=0,"",IF(OR(A164="",COUNTIF($A$5:$A$204,A164)&lt;&gt;1,COUNTIF(Colaboradores!$A$5:$A$104,B164)&lt;&gt;1,COUNTIF(Listas!$H$6:$H$9,I164)&lt;&gt;1,NOT(ISNUMBER(M164))),"REVISAR DADOS",IF(I164="Concluída","CONCLUÍDA",IF(I164="Cancelada","CANCELADA",IF(M164&lt;0,"ATRASADA",IF(M164&lt;=15,"VENCE EM BREVE","NO PRAZO"))))))</x:f>
      </x:c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30"/>
      <x:c r="B165" s="30"/>
      <x:c r="C165" s="30"/>
      <x:c r="D165" s="39"/>
      <x:c r="E165" s="30"/>
      <x:c r="F165" s="30"/>
      <x:c r="G165" s="36"/>
      <x:c r="H165" s="36"/>
      <x:c r="I165" s="30"/>
      <x:c r="J165" s="37"/>
      <x:c r="K165" s="38"/>
      <x:c r="L165" s="39"/>
      <x:c r="M165" s="40" t="str">
        <x:f>IF(COUNTA(A165:L165)=0,"",IF(OR(COUNT(G165:H165)&lt;&gt;2,MIN(G165:H165)&lt;=0,H165&lt;G165,NOT(ISNUMBER(Listas!$B$11)),Listas!$B$11&lt;=0),"n.a.",INT(H165-Listas!$B$11)))</x:f>
      </x:c>
      <x:c r="N165" s="33" t="str">
        <x:f>IF(COUNTA(A165:L165)=0,"",IF(OR(A165="",COUNTIF($A$5:$A$204,A165)&lt;&gt;1,COUNTIF(Colaboradores!$A$5:$A$104,B165)&lt;&gt;1,COUNTIF(Listas!$H$6:$H$9,I165)&lt;&gt;1,NOT(ISNUMBER(M165))),"REVISAR DADOS",IF(I165="Concluída","CONCLUÍDA",IF(I165="Cancelada","CANCELADA",IF(M165&lt;0,"ATRASADA",IF(M165&lt;=15,"VENCE EM BREVE","NO PRAZO"))))))</x:f>
      </x:c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30"/>
      <x:c r="B166" s="30"/>
      <x:c r="C166" s="30"/>
      <x:c r="D166" s="39"/>
      <x:c r="E166" s="30"/>
      <x:c r="F166" s="30"/>
      <x:c r="G166" s="36"/>
      <x:c r="H166" s="36"/>
      <x:c r="I166" s="30"/>
      <x:c r="J166" s="37"/>
      <x:c r="K166" s="38"/>
      <x:c r="L166" s="39"/>
      <x:c r="M166" s="40" t="str">
        <x:f>IF(COUNTA(A166:L166)=0,"",IF(OR(COUNT(G166:H166)&lt;&gt;2,MIN(G166:H166)&lt;=0,H166&lt;G166,NOT(ISNUMBER(Listas!$B$11)),Listas!$B$11&lt;=0),"n.a.",INT(H166-Listas!$B$11)))</x:f>
      </x:c>
      <x:c r="N166" s="33" t="str">
        <x:f>IF(COUNTA(A166:L166)=0,"",IF(OR(A166="",COUNTIF($A$5:$A$204,A166)&lt;&gt;1,COUNTIF(Colaboradores!$A$5:$A$104,B166)&lt;&gt;1,COUNTIF(Listas!$H$6:$H$9,I166)&lt;&gt;1,NOT(ISNUMBER(M166))),"REVISAR DADOS",IF(I166="Concluída","CONCLUÍDA",IF(I166="Cancelada","CANCELADA",IF(M166&lt;0,"ATRASADA",IF(M166&lt;=15,"VENCE EM BREVE","NO PRAZO"))))))</x:f>
      </x:c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30"/>
      <x:c r="B167" s="30"/>
      <x:c r="C167" s="30"/>
      <x:c r="D167" s="39"/>
      <x:c r="E167" s="30"/>
      <x:c r="F167" s="30"/>
      <x:c r="G167" s="36"/>
      <x:c r="H167" s="36"/>
      <x:c r="I167" s="30"/>
      <x:c r="J167" s="37"/>
      <x:c r="K167" s="38"/>
      <x:c r="L167" s="39"/>
      <x:c r="M167" s="40" t="str">
        <x:f>IF(COUNTA(A167:L167)=0,"",IF(OR(COUNT(G167:H167)&lt;&gt;2,MIN(G167:H167)&lt;=0,H167&lt;G167,NOT(ISNUMBER(Listas!$B$11)),Listas!$B$11&lt;=0),"n.a.",INT(H167-Listas!$B$11)))</x:f>
      </x:c>
      <x:c r="N167" s="33" t="str">
        <x:f>IF(COUNTA(A167:L167)=0,"",IF(OR(A167="",COUNTIF($A$5:$A$204,A167)&lt;&gt;1,COUNTIF(Colaboradores!$A$5:$A$104,B167)&lt;&gt;1,COUNTIF(Listas!$H$6:$H$9,I167)&lt;&gt;1,NOT(ISNUMBER(M167))),"REVISAR DADOS",IF(I167="Concluída","CONCLUÍDA",IF(I167="Cancelada","CANCELADA",IF(M167&lt;0,"ATRASADA",IF(M167&lt;=15,"VENCE EM BREVE","NO PRAZO"))))))</x:f>
      </x:c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30"/>
      <x:c r="B168" s="30"/>
      <x:c r="C168" s="30"/>
      <x:c r="D168" s="39"/>
      <x:c r="E168" s="30"/>
      <x:c r="F168" s="30"/>
      <x:c r="G168" s="36"/>
      <x:c r="H168" s="36"/>
      <x:c r="I168" s="30"/>
      <x:c r="J168" s="37"/>
      <x:c r="K168" s="38"/>
      <x:c r="L168" s="39"/>
      <x:c r="M168" s="40" t="str">
        <x:f>IF(COUNTA(A168:L168)=0,"",IF(OR(COUNT(G168:H168)&lt;&gt;2,MIN(G168:H168)&lt;=0,H168&lt;G168,NOT(ISNUMBER(Listas!$B$11)),Listas!$B$11&lt;=0),"n.a.",INT(H168-Listas!$B$11)))</x:f>
      </x:c>
      <x:c r="N168" s="33" t="str">
        <x:f>IF(COUNTA(A168:L168)=0,"",IF(OR(A168="",COUNTIF($A$5:$A$204,A168)&lt;&gt;1,COUNTIF(Colaboradores!$A$5:$A$104,B168)&lt;&gt;1,COUNTIF(Listas!$H$6:$H$9,I168)&lt;&gt;1,NOT(ISNUMBER(M168))),"REVISAR DADOS",IF(I168="Concluída","CONCLUÍDA",IF(I168="Cancelada","CANCELADA",IF(M168&lt;0,"ATRASADA",IF(M168&lt;=15,"VENCE EM BREVE","NO PRAZO"))))))</x:f>
      </x:c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30"/>
      <x:c r="B169" s="30"/>
      <x:c r="C169" s="30"/>
      <x:c r="D169" s="39"/>
      <x:c r="E169" s="30"/>
      <x:c r="F169" s="30"/>
      <x:c r="G169" s="36"/>
      <x:c r="H169" s="36"/>
      <x:c r="I169" s="30"/>
      <x:c r="J169" s="37"/>
      <x:c r="K169" s="38"/>
      <x:c r="L169" s="39"/>
      <x:c r="M169" s="40" t="str">
        <x:f>IF(COUNTA(A169:L169)=0,"",IF(OR(COUNT(G169:H169)&lt;&gt;2,MIN(G169:H169)&lt;=0,H169&lt;G169,NOT(ISNUMBER(Listas!$B$11)),Listas!$B$11&lt;=0),"n.a.",INT(H169-Listas!$B$11)))</x:f>
      </x:c>
      <x:c r="N169" s="33" t="str">
        <x:f>IF(COUNTA(A169:L169)=0,"",IF(OR(A169="",COUNTIF($A$5:$A$204,A169)&lt;&gt;1,COUNTIF(Colaboradores!$A$5:$A$104,B169)&lt;&gt;1,COUNTIF(Listas!$H$6:$H$9,I169)&lt;&gt;1,NOT(ISNUMBER(M169))),"REVISAR DADOS",IF(I169="Concluída","CONCLUÍDA",IF(I169="Cancelada","CANCELADA",IF(M169&lt;0,"ATRASADA",IF(M169&lt;=15,"VENCE EM BREVE","NO PRAZO"))))))</x:f>
      </x:c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30"/>
      <x:c r="B170" s="30"/>
      <x:c r="C170" s="30"/>
      <x:c r="D170" s="39"/>
      <x:c r="E170" s="30"/>
      <x:c r="F170" s="30"/>
      <x:c r="G170" s="36"/>
      <x:c r="H170" s="36"/>
      <x:c r="I170" s="30"/>
      <x:c r="J170" s="37"/>
      <x:c r="K170" s="38"/>
      <x:c r="L170" s="39"/>
      <x:c r="M170" s="40" t="str">
        <x:f>IF(COUNTA(A170:L170)=0,"",IF(OR(COUNT(G170:H170)&lt;&gt;2,MIN(G170:H170)&lt;=0,H170&lt;G170,NOT(ISNUMBER(Listas!$B$11)),Listas!$B$11&lt;=0),"n.a.",INT(H170-Listas!$B$11)))</x:f>
      </x:c>
      <x:c r="N170" s="33" t="str">
        <x:f>IF(COUNTA(A170:L170)=0,"",IF(OR(A170="",COUNTIF($A$5:$A$204,A170)&lt;&gt;1,COUNTIF(Colaboradores!$A$5:$A$104,B170)&lt;&gt;1,COUNTIF(Listas!$H$6:$H$9,I170)&lt;&gt;1,NOT(ISNUMBER(M170))),"REVISAR DADOS",IF(I170="Concluída","CONCLUÍDA",IF(I170="Cancelada","CANCELADA",IF(M170&lt;0,"ATRASADA",IF(M170&lt;=15,"VENCE EM BREVE","NO PRAZO"))))))</x:f>
      </x:c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30"/>
      <x:c r="B171" s="30"/>
      <x:c r="C171" s="30"/>
      <x:c r="D171" s="39"/>
      <x:c r="E171" s="30"/>
      <x:c r="F171" s="30"/>
      <x:c r="G171" s="36"/>
      <x:c r="H171" s="36"/>
      <x:c r="I171" s="30"/>
      <x:c r="J171" s="37"/>
      <x:c r="K171" s="38"/>
      <x:c r="L171" s="39"/>
      <x:c r="M171" s="40" t="str">
        <x:f>IF(COUNTA(A171:L171)=0,"",IF(OR(COUNT(G171:H171)&lt;&gt;2,MIN(G171:H171)&lt;=0,H171&lt;G171,NOT(ISNUMBER(Listas!$B$11)),Listas!$B$11&lt;=0),"n.a.",INT(H171-Listas!$B$11)))</x:f>
      </x:c>
      <x:c r="N171" s="33" t="str">
        <x:f>IF(COUNTA(A171:L171)=0,"",IF(OR(A171="",COUNTIF($A$5:$A$204,A171)&lt;&gt;1,COUNTIF(Colaboradores!$A$5:$A$104,B171)&lt;&gt;1,COUNTIF(Listas!$H$6:$H$9,I171)&lt;&gt;1,NOT(ISNUMBER(M171))),"REVISAR DADOS",IF(I171="Concluída","CONCLUÍDA",IF(I171="Cancelada","CANCELADA",IF(M171&lt;0,"ATRASADA",IF(M171&lt;=15,"VENCE EM BREVE","NO PRAZO"))))))</x:f>
      </x:c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30"/>
      <x:c r="B172" s="30"/>
      <x:c r="C172" s="30"/>
      <x:c r="D172" s="39"/>
      <x:c r="E172" s="30"/>
      <x:c r="F172" s="30"/>
      <x:c r="G172" s="36"/>
      <x:c r="H172" s="36"/>
      <x:c r="I172" s="30"/>
      <x:c r="J172" s="37"/>
      <x:c r="K172" s="38"/>
      <x:c r="L172" s="39"/>
      <x:c r="M172" s="40" t="str">
        <x:f>IF(COUNTA(A172:L172)=0,"",IF(OR(COUNT(G172:H172)&lt;&gt;2,MIN(G172:H172)&lt;=0,H172&lt;G172,NOT(ISNUMBER(Listas!$B$11)),Listas!$B$11&lt;=0),"n.a.",INT(H172-Listas!$B$11)))</x:f>
      </x:c>
      <x:c r="N172" s="33" t="str">
        <x:f>IF(COUNTA(A172:L172)=0,"",IF(OR(A172="",COUNTIF($A$5:$A$204,A172)&lt;&gt;1,COUNTIF(Colaboradores!$A$5:$A$104,B172)&lt;&gt;1,COUNTIF(Listas!$H$6:$H$9,I172)&lt;&gt;1,NOT(ISNUMBER(M172))),"REVISAR DADOS",IF(I172="Concluída","CONCLUÍDA",IF(I172="Cancelada","CANCELADA",IF(M172&lt;0,"ATRASADA",IF(M172&lt;=15,"VENCE EM BREVE","NO PRAZO"))))))</x:f>
      </x:c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30"/>
      <x:c r="B173" s="30"/>
      <x:c r="C173" s="30"/>
      <x:c r="D173" s="39"/>
      <x:c r="E173" s="30"/>
      <x:c r="F173" s="30"/>
      <x:c r="G173" s="36"/>
      <x:c r="H173" s="36"/>
      <x:c r="I173" s="30"/>
      <x:c r="J173" s="37"/>
      <x:c r="K173" s="38"/>
      <x:c r="L173" s="39"/>
      <x:c r="M173" s="40" t="str">
        <x:f>IF(COUNTA(A173:L173)=0,"",IF(OR(COUNT(G173:H173)&lt;&gt;2,MIN(G173:H173)&lt;=0,H173&lt;G173,NOT(ISNUMBER(Listas!$B$11)),Listas!$B$11&lt;=0),"n.a.",INT(H173-Listas!$B$11)))</x:f>
      </x:c>
      <x:c r="N173" s="33" t="str">
        <x:f>IF(COUNTA(A173:L173)=0,"",IF(OR(A173="",COUNTIF($A$5:$A$204,A173)&lt;&gt;1,COUNTIF(Colaboradores!$A$5:$A$104,B173)&lt;&gt;1,COUNTIF(Listas!$H$6:$H$9,I173)&lt;&gt;1,NOT(ISNUMBER(M173))),"REVISAR DADOS",IF(I173="Concluída","CONCLUÍDA",IF(I173="Cancelada","CANCELADA",IF(M173&lt;0,"ATRASADA",IF(M173&lt;=15,"VENCE EM BREVE","NO PRAZO"))))))</x:f>
      </x:c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30"/>
      <x:c r="B174" s="30"/>
      <x:c r="C174" s="30"/>
      <x:c r="D174" s="39"/>
      <x:c r="E174" s="30"/>
      <x:c r="F174" s="30"/>
      <x:c r="G174" s="36"/>
      <x:c r="H174" s="36"/>
      <x:c r="I174" s="30"/>
      <x:c r="J174" s="37"/>
      <x:c r="K174" s="38"/>
      <x:c r="L174" s="39"/>
      <x:c r="M174" s="40" t="str">
        <x:f>IF(COUNTA(A174:L174)=0,"",IF(OR(COUNT(G174:H174)&lt;&gt;2,MIN(G174:H174)&lt;=0,H174&lt;G174,NOT(ISNUMBER(Listas!$B$11)),Listas!$B$11&lt;=0),"n.a.",INT(H174-Listas!$B$11)))</x:f>
      </x:c>
      <x:c r="N174" s="33" t="str">
        <x:f>IF(COUNTA(A174:L174)=0,"",IF(OR(A174="",COUNTIF($A$5:$A$204,A174)&lt;&gt;1,COUNTIF(Colaboradores!$A$5:$A$104,B174)&lt;&gt;1,COUNTIF(Listas!$H$6:$H$9,I174)&lt;&gt;1,NOT(ISNUMBER(M174))),"REVISAR DADOS",IF(I174="Concluída","CONCLUÍDA",IF(I174="Cancelada","CANCELADA",IF(M174&lt;0,"ATRASADA",IF(M174&lt;=15,"VENCE EM BREVE","NO PRAZO"))))))</x:f>
      </x:c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30"/>
      <x:c r="B175" s="30"/>
      <x:c r="C175" s="30"/>
      <x:c r="D175" s="39"/>
      <x:c r="E175" s="30"/>
      <x:c r="F175" s="30"/>
      <x:c r="G175" s="36"/>
      <x:c r="H175" s="36"/>
      <x:c r="I175" s="30"/>
      <x:c r="J175" s="37"/>
      <x:c r="K175" s="38"/>
      <x:c r="L175" s="39"/>
      <x:c r="M175" s="40" t="str">
        <x:f>IF(COUNTA(A175:L175)=0,"",IF(OR(COUNT(G175:H175)&lt;&gt;2,MIN(G175:H175)&lt;=0,H175&lt;G175,NOT(ISNUMBER(Listas!$B$11)),Listas!$B$11&lt;=0),"n.a.",INT(H175-Listas!$B$11)))</x:f>
      </x:c>
      <x:c r="N175" s="33" t="str">
        <x:f>IF(COUNTA(A175:L175)=0,"",IF(OR(A175="",COUNTIF($A$5:$A$204,A175)&lt;&gt;1,COUNTIF(Colaboradores!$A$5:$A$104,B175)&lt;&gt;1,COUNTIF(Listas!$H$6:$H$9,I175)&lt;&gt;1,NOT(ISNUMBER(M175))),"REVISAR DADOS",IF(I175="Concluída","CONCLUÍDA",IF(I175="Cancelada","CANCELADA",IF(M175&lt;0,"ATRASADA",IF(M175&lt;=15,"VENCE EM BREVE","NO PRAZO"))))))</x:f>
      </x:c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30"/>
      <x:c r="B176" s="30"/>
      <x:c r="C176" s="30"/>
      <x:c r="D176" s="39"/>
      <x:c r="E176" s="30"/>
      <x:c r="F176" s="30"/>
      <x:c r="G176" s="36"/>
      <x:c r="H176" s="36"/>
      <x:c r="I176" s="30"/>
      <x:c r="J176" s="37"/>
      <x:c r="K176" s="38"/>
      <x:c r="L176" s="39"/>
      <x:c r="M176" s="40" t="str">
        <x:f>IF(COUNTA(A176:L176)=0,"",IF(OR(COUNT(G176:H176)&lt;&gt;2,MIN(G176:H176)&lt;=0,H176&lt;G176,NOT(ISNUMBER(Listas!$B$11)),Listas!$B$11&lt;=0),"n.a.",INT(H176-Listas!$B$11)))</x:f>
      </x:c>
      <x:c r="N176" s="33" t="str">
        <x:f>IF(COUNTA(A176:L176)=0,"",IF(OR(A176="",COUNTIF($A$5:$A$204,A176)&lt;&gt;1,COUNTIF(Colaboradores!$A$5:$A$104,B176)&lt;&gt;1,COUNTIF(Listas!$H$6:$H$9,I176)&lt;&gt;1,NOT(ISNUMBER(M176))),"REVISAR DADOS",IF(I176="Concluída","CONCLUÍDA",IF(I176="Cancelada","CANCELADA",IF(M176&lt;0,"ATRASADA",IF(M176&lt;=15,"VENCE EM BREVE","NO PRAZO"))))))</x:f>
      </x:c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30"/>
      <x:c r="B177" s="30"/>
      <x:c r="C177" s="30"/>
      <x:c r="D177" s="39"/>
      <x:c r="E177" s="30"/>
      <x:c r="F177" s="30"/>
      <x:c r="G177" s="36"/>
      <x:c r="H177" s="36"/>
      <x:c r="I177" s="30"/>
      <x:c r="J177" s="37"/>
      <x:c r="K177" s="38"/>
      <x:c r="L177" s="39"/>
      <x:c r="M177" s="40" t="str">
        <x:f>IF(COUNTA(A177:L177)=0,"",IF(OR(COUNT(G177:H177)&lt;&gt;2,MIN(G177:H177)&lt;=0,H177&lt;G177,NOT(ISNUMBER(Listas!$B$11)),Listas!$B$11&lt;=0),"n.a.",INT(H177-Listas!$B$11)))</x:f>
      </x:c>
      <x:c r="N177" s="33" t="str">
        <x:f>IF(COUNTA(A177:L177)=0,"",IF(OR(A177="",COUNTIF($A$5:$A$204,A177)&lt;&gt;1,COUNTIF(Colaboradores!$A$5:$A$104,B177)&lt;&gt;1,COUNTIF(Listas!$H$6:$H$9,I177)&lt;&gt;1,NOT(ISNUMBER(M177))),"REVISAR DADOS",IF(I177="Concluída","CONCLUÍDA",IF(I177="Cancelada","CANCELADA",IF(M177&lt;0,"ATRASADA",IF(M177&lt;=15,"VENCE EM BREVE","NO PRAZO"))))))</x:f>
      </x:c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30"/>
      <x:c r="B178" s="30"/>
      <x:c r="C178" s="30"/>
      <x:c r="D178" s="39"/>
      <x:c r="E178" s="30"/>
      <x:c r="F178" s="30"/>
      <x:c r="G178" s="36"/>
      <x:c r="H178" s="36"/>
      <x:c r="I178" s="30"/>
      <x:c r="J178" s="37"/>
      <x:c r="K178" s="38"/>
      <x:c r="L178" s="39"/>
      <x:c r="M178" s="40" t="str">
        <x:f>IF(COUNTA(A178:L178)=0,"",IF(OR(COUNT(G178:H178)&lt;&gt;2,MIN(G178:H178)&lt;=0,H178&lt;G178,NOT(ISNUMBER(Listas!$B$11)),Listas!$B$11&lt;=0),"n.a.",INT(H178-Listas!$B$11)))</x:f>
      </x:c>
      <x:c r="N178" s="33" t="str">
        <x:f>IF(COUNTA(A178:L178)=0,"",IF(OR(A178="",COUNTIF($A$5:$A$204,A178)&lt;&gt;1,COUNTIF(Colaboradores!$A$5:$A$104,B178)&lt;&gt;1,COUNTIF(Listas!$H$6:$H$9,I178)&lt;&gt;1,NOT(ISNUMBER(M178))),"REVISAR DADOS",IF(I178="Concluída","CONCLUÍDA",IF(I178="Cancelada","CANCELADA",IF(M178&lt;0,"ATRASADA",IF(M178&lt;=15,"VENCE EM BREVE","NO PRAZO"))))))</x:f>
      </x:c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30"/>
      <x:c r="B179" s="30"/>
      <x:c r="C179" s="30"/>
      <x:c r="D179" s="39"/>
      <x:c r="E179" s="30"/>
      <x:c r="F179" s="30"/>
      <x:c r="G179" s="36"/>
      <x:c r="H179" s="36"/>
      <x:c r="I179" s="30"/>
      <x:c r="J179" s="37"/>
      <x:c r="K179" s="38"/>
      <x:c r="L179" s="39"/>
      <x:c r="M179" s="40" t="str">
        <x:f>IF(COUNTA(A179:L179)=0,"",IF(OR(COUNT(G179:H179)&lt;&gt;2,MIN(G179:H179)&lt;=0,H179&lt;G179,NOT(ISNUMBER(Listas!$B$11)),Listas!$B$11&lt;=0),"n.a.",INT(H179-Listas!$B$11)))</x:f>
      </x:c>
      <x:c r="N179" s="33" t="str">
        <x:f>IF(COUNTA(A179:L179)=0,"",IF(OR(A179="",COUNTIF($A$5:$A$204,A179)&lt;&gt;1,COUNTIF(Colaboradores!$A$5:$A$104,B179)&lt;&gt;1,COUNTIF(Listas!$H$6:$H$9,I179)&lt;&gt;1,NOT(ISNUMBER(M179))),"REVISAR DADOS",IF(I179="Concluída","CONCLUÍDA",IF(I179="Cancelada","CANCELADA",IF(M179&lt;0,"ATRASADA",IF(M179&lt;=15,"VENCE EM BREVE","NO PRAZO"))))))</x:f>
      </x:c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30"/>
      <x:c r="B180" s="30"/>
      <x:c r="C180" s="30"/>
      <x:c r="D180" s="39"/>
      <x:c r="E180" s="30"/>
      <x:c r="F180" s="30"/>
      <x:c r="G180" s="36"/>
      <x:c r="H180" s="36"/>
      <x:c r="I180" s="30"/>
      <x:c r="J180" s="37"/>
      <x:c r="K180" s="38"/>
      <x:c r="L180" s="39"/>
      <x:c r="M180" s="40" t="str">
        <x:f>IF(COUNTA(A180:L180)=0,"",IF(OR(COUNT(G180:H180)&lt;&gt;2,MIN(G180:H180)&lt;=0,H180&lt;G180,NOT(ISNUMBER(Listas!$B$11)),Listas!$B$11&lt;=0),"n.a.",INT(H180-Listas!$B$11)))</x:f>
      </x:c>
      <x:c r="N180" s="33" t="str">
        <x:f>IF(COUNTA(A180:L180)=0,"",IF(OR(A180="",COUNTIF($A$5:$A$204,A180)&lt;&gt;1,COUNTIF(Colaboradores!$A$5:$A$104,B180)&lt;&gt;1,COUNTIF(Listas!$H$6:$H$9,I180)&lt;&gt;1,NOT(ISNUMBER(M180))),"REVISAR DADOS",IF(I180="Concluída","CONCLUÍDA",IF(I180="Cancelada","CANCELADA",IF(M180&lt;0,"ATRASADA",IF(M180&lt;=15,"VENCE EM BREVE","NO PRAZO"))))))</x:f>
      </x:c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30"/>
      <x:c r="B181" s="30"/>
      <x:c r="C181" s="30"/>
      <x:c r="D181" s="39"/>
      <x:c r="E181" s="30"/>
      <x:c r="F181" s="30"/>
      <x:c r="G181" s="36"/>
      <x:c r="H181" s="36"/>
      <x:c r="I181" s="30"/>
      <x:c r="J181" s="37"/>
      <x:c r="K181" s="38"/>
      <x:c r="L181" s="39"/>
      <x:c r="M181" s="40" t="str">
        <x:f>IF(COUNTA(A181:L181)=0,"",IF(OR(COUNT(G181:H181)&lt;&gt;2,MIN(G181:H181)&lt;=0,H181&lt;G181,NOT(ISNUMBER(Listas!$B$11)),Listas!$B$11&lt;=0),"n.a.",INT(H181-Listas!$B$11)))</x:f>
      </x:c>
      <x:c r="N181" s="33" t="str">
        <x:f>IF(COUNTA(A181:L181)=0,"",IF(OR(A181="",COUNTIF($A$5:$A$204,A181)&lt;&gt;1,COUNTIF(Colaboradores!$A$5:$A$104,B181)&lt;&gt;1,COUNTIF(Listas!$H$6:$H$9,I181)&lt;&gt;1,NOT(ISNUMBER(M181))),"REVISAR DADOS",IF(I181="Concluída","CONCLUÍDA",IF(I181="Cancelada","CANCELADA",IF(M181&lt;0,"ATRASADA",IF(M181&lt;=15,"VENCE EM BREVE","NO PRAZO"))))))</x:f>
      </x:c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30"/>
      <x:c r="B182" s="30"/>
      <x:c r="C182" s="30"/>
      <x:c r="D182" s="39"/>
      <x:c r="E182" s="30"/>
      <x:c r="F182" s="30"/>
      <x:c r="G182" s="36"/>
      <x:c r="H182" s="36"/>
      <x:c r="I182" s="30"/>
      <x:c r="J182" s="37"/>
      <x:c r="K182" s="38"/>
      <x:c r="L182" s="39"/>
      <x:c r="M182" s="40" t="str">
        <x:f>IF(COUNTA(A182:L182)=0,"",IF(OR(COUNT(G182:H182)&lt;&gt;2,MIN(G182:H182)&lt;=0,H182&lt;G182,NOT(ISNUMBER(Listas!$B$11)),Listas!$B$11&lt;=0),"n.a.",INT(H182-Listas!$B$11)))</x:f>
      </x:c>
      <x:c r="N182" s="33" t="str">
        <x:f>IF(COUNTA(A182:L182)=0,"",IF(OR(A182="",COUNTIF($A$5:$A$204,A182)&lt;&gt;1,COUNTIF(Colaboradores!$A$5:$A$104,B182)&lt;&gt;1,COUNTIF(Listas!$H$6:$H$9,I182)&lt;&gt;1,NOT(ISNUMBER(M182))),"REVISAR DADOS",IF(I182="Concluída","CONCLUÍDA",IF(I182="Cancelada","CANCELADA",IF(M182&lt;0,"ATRASADA",IF(M182&lt;=15,"VENCE EM BREVE","NO PRAZO"))))))</x:f>
      </x:c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30"/>
      <x:c r="B183" s="30"/>
      <x:c r="C183" s="30"/>
      <x:c r="D183" s="39"/>
      <x:c r="E183" s="30"/>
      <x:c r="F183" s="30"/>
      <x:c r="G183" s="36"/>
      <x:c r="H183" s="36"/>
      <x:c r="I183" s="30"/>
      <x:c r="J183" s="37"/>
      <x:c r="K183" s="38"/>
      <x:c r="L183" s="39"/>
      <x:c r="M183" s="40" t="str">
        <x:f>IF(COUNTA(A183:L183)=0,"",IF(OR(COUNT(G183:H183)&lt;&gt;2,MIN(G183:H183)&lt;=0,H183&lt;G183,NOT(ISNUMBER(Listas!$B$11)),Listas!$B$11&lt;=0),"n.a.",INT(H183-Listas!$B$11)))</x:f>
      </x:c>
      <x:c r="N183" s="33" t="str">
        <x:f>IF(COUNTA(A183:L183)=0,"",IF(OR(A183="",COUNTIF($A$5:$A$204,A183)&lt;&gt;1,COUNTIF(Colaboradores!$A$5:$A$104,B183)&lt;&gt;1,COUNTIF(Listas!$H$6:$H$9,I183)&lt;&gt;1,NOT(ISNUMBER(M183))),"REVISAR DADOS",IF(I183="Concluída","CONCLUÍDA",IF(I183="Cancelada","CANCELADA",IF(M183&lt;0,"ATRASADA",IF(M183&lt;=15,"VENCE EM BREVE","NO PRAZO"))))))</x:f>
      </x:c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30"/>
      <x:c r="B184" s="30"/>
      <x:c r="C184" s="30"/>
      <x:c r="D184" s="39"/>
      <x:c r="E184" s="30"/>
      <x:c r="F184" s="30"/>
      <x:c r="G184" s="36"/>
      <x:c r="H184" s="36"/>
      <x:c r="I184" s="30"/>
      <x:c r="J184" s="37"/>
      <x:c r="K184" s="38"/>
      <x:c r="L184" s="39"/>
      <x:c r="M184" s="40" t="str">
        <x:f>IF(COUNTA(A184:L184)=0,"",IF(OR(COUNT(G184:H184)&lt;&gt;2,MIN(G184:H184)&lt;=0,H184&lt;G184,NOT(ISNUMBER(Listas!$B$11)),Listas!$B$11&lt;=0),"n.a.",INT(H184-Listas!$B$11)))</x:f>
      </x:c>
      <x:c r="N184" s="33" t="str">
        <x:f>IF(COUNTA(A184:L184)=0,"",IF(OR(A184="",COUNTIF($A$5:$A$204,A184)&lt;&gt;1,COUNTIF(Colaboradores!$A$5:$A$104,B184)&lt;&gt;1,COUNTIF(Listas!$H$6:$H$9,I184)&lt;&gt;1,NOT(ISNUMBER(M184))),"REVISAR DADOS",IF(I184="Concluída","CONCLUÍDA",IF(I184="Cancelada","CANCELADA",IF(M184&lt;0,"ATRASADA",IF(M184&lt;=15,"VENCE EM BREVE","NO PRAZO"))))))</x:f>
      </x:c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30"/>
      <x:c r="B185" s="30"/>
      <x:c r="C185" s="30"/>
      <x:c r="D185" s="39"/>
      <x:c r="E185" s="30"/>
      <x:c r="F185" s="30"/>
      <x:c r="G185" s="36"/>
      <x:c r="H185" s="36"/>
      <x:c r="I185" s="30"/>
      <x:c r="J185" s="37"/>
      <x:c r="K185" s="38"/>
      <x:c r="L185" s="39"/>
      <x:c r="M185" s="40" t="str">
        <x:f>IF(COUNTA(A185:L185)=0,"",IF(OR(COUNT(G185:H185)&lt;&gt;2,MIN(G185:H185)&lt;=0,H185&lt;G185,NOT(ISNUMBER(Listas!$B$11)),Listas!$B$11&lt;=0),"n.a.",INT(H185-Listas!$B$11)))</x:f>
      </x:c>
      <x:c r="N185" s="33" t="str">
        <x:f>IF(COUNTA(A185:L185)=0,"",IF(OR(A185="",COUNTIF($A$5:$A$204,A185)&lt;&gt;1,COUNTIF(Colaboradores!$A$5:$A$104,B185)&lt;&gt;1,COUNTIF(Listas!$H$6:$H$9,I185)&lt;&gt;1,NOT(ISNUMBER(M185))),"REVISAR DADOS",IF(I185="Concluída","CONCLUÍDA",IF(I185="Cancelada","CANCELADA",IF(M185&lt;0,"ATRASADA",IF(M185&lt;=15,"VENCE EM BREVE","NO PRAZO"))))))</x:f>
      </x:c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30"/>
      <x:c r="B186" s="30"/>
      <x:c r="C186" s="30"/>
      <x:c r="D186" s="39"/>
      <x:c r="E186" s="30"/>
      <x:c r="F186" s="30"/>
      <x:c r="G186" s="36"/>
      <x:c r="H186" s="36"/>
      <x:c r="I186" s="30"/>
      <x:c r="J186" s="37"/>
      <x:c r="K186" s="38"/>
      <x:c r="L186" s="39"/>
      <x:c r="M186" s="40" t="str">
        <x:f>IF(COUNTA(A186:L186)=0,"",IF(OR(COUNT(G186:H186)&lt;&gt;2,MIN(G186:H186)&lt;=0,H186&lt;G186,NOT(ISNUMBER(Listas!$B$11)),Listas!$B$11&lt;=0),"n.a.",INT(H186-Listas!$B$11)))</x:f>
      </x:c>
      <x:c r="N186" s="33" t="str">
        <x:f>IF(COUNTA(A186:L186)=0,"",IF(OR(A186="",COUNTIF($A$5:$A$204,A186)&lt;&gt;1,COUNTIF(Colaboradores!$A$5:$A$104,B186)&lt;&gt;1,COUNTIF(Listas!$H$6:$H$9,I186)&lt;&gt;1,NOT(ISNUMBER(M186))),"REVISAR DADOS",IF(I186="Concluída","CONCLUÍDA",IF(I186="Cancelada","CANCELADA",IF(M186&lt;0,"ATRASADA",IF(M186&lt;=15,"VENCE EM BREVE","NO PRAZO"))))))</x:f>
      </x:c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30"/>
      <x:c r="B187" s="30"/>
      <x:c r="C187" s="30"/>
      <x:c r="D187" s="39"/>
      <x:c r="E187" s="30"/>
      <x:c r="F187" s="30"/>
      <x:c r="G187" s="36"/>
      <x:c r="H187" s="36"/>
      <x:c r="I187" s="30"/>
      <x:c r="J187" s="37"/>
      <x:c r="K187" s="38"/>
      <x:c r="L187" s="39"/>
      <x:c r="M187" s="40" t="str">
        <x:f>IF(COUNTA(A187:L187)=0,"",IF(OR(COUNT(G187:H187)&lt;&gt;2,MIN(G187:H187)&lt;=0,H187&lt;G187,NOT(ISNUMBER(Listas!$B$11)),Listas!$B$11&lt;=0),"n.a.",INT(H187-Listas!$B$11)))</x:f>
      </x:c>
      <x:c r="N187" s="33" t="str">
        <x:f>IF(COUNTA(A187:L187)=0,"",IF(OR(A187="",COUNTIF($A$5:$A$204,A187)&lt;&gt;1,COUNTIF(Colaboradores!$A$5:$A$104,B187)&lt;&gt;1,COUNTIF(Listas!$H$6:$H$9,I187)&lt;&gt;1,NOT(ISNUMBER(M187))),"REVISAR DADOS",IF(I187="Concluída","CONCLUÍDA",IF(I187="Cancelada","CANCELADA",IF(M187&lt;0,"ATRASADA",IF(M187&lt;=15,"VENCE EM BREVE","NO PRAZO"))))))</x:f>
      </x:c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30"/>
      <x:c r="B188" s="30"/>
      <x:c r="C188" s="30"/>
      <x:c r="D188" s="39"/>
      <x:c r="E188" s="30"/>
      <x:c r="F188" s="30"/>
      <x:c r="G188" s="36"/>
      <x:c r="H188" s="36"/>
      <x:c r="I188" s="30"/>
      <x:c r="J188" s="37"/>
      <x:c r="K188" s="38"/>
      <x:c r="L188" s="39"/>
      <x:c r="M188" s="40" t="str">
        <x:f>IF(COUNTA(A188:L188)=0,"",IF(OR(COUNT(G188:H188)&lt;&gt;2,MIN(G188:H188)&lt;=0,H188&lt;G188,NOT(ISNUMBER(Listas!$B$11)),Listas!$B$11&lt;=0),"n.a.",INT(H188-Listas!$B$11)))</x:f>
      </x:c>
      <x:c r="N188" s="33" t="str">
        <x:f>IF(COUNTA(A188:L188)=0,"",IF(OR(A188="",COUNTIF($A$5:$A$204,A188)&lt;&gt;1,COUNTIF(Colaboradores!$A$5:$A$104,B188)&lt;&gt;1,COUNTIF(Listas!$H$6:$H$9,I188)&lt;&gt;1,NOT(ISNUMBER(M188))),"REVISAR DADOS",IF(I188="Concluída","CONCLUÍDA",IF(I188="Cancelada","CANCELADA",IF(M188&lt;0,"ATRASADA",IF(M188&lt;=15,"VENCE EM BREVE","NO PRAZO"))))))</x:f>
      </x:c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30"/>
      <x:c r="B189" s="30"/>
      <x:c r="C189" s="30"/>
      <x:c r="D189" s="39"/>
      <x:c r="E189" s="30"/>
      <x:c r="F189" s="30"/>
      <x:c r="G189" s="36"/>
      <x:c r="H189" s="36"/>
      <x:c r="I189" s="30"/>
      <x:c r="J189" s="37"/>
      <x:c r="K189" s="38"/>
      <x:c r="L189" s="39"/>
      <x:c r="M189" s="40" t="str">
        <x:f>IF(COUNTA(A189:L189)=0,"",IF(OR(COUNT(G189:H189)&lt;&gt;2,MIN(G189:H189)&lt;=0,H189&lt;G189,NOT(ISNUMBER(Listas!$B$11)),Listas!$B$11&lt;=0),"n.a.",INT(H189-Listas!$B$11)))</x:f>
      </x:c>
      <x:c r="N189" s="33" t="str">
        <x:f>IF(COUNTA(A189:L189)=0,"",IF(OR(A189="",COUNTIF($A$5:$A$204,A189)&lt;&gt;1,COUNTIF(Colaboradores!$A$5:$A$104,B189)&lt;&gt;1,COUNTIF(Listas!$H$6:$H$9,I189)&lt;&gt;1,NOT(ISNUMBER(M189))),"REVISAR DADOS",IF(I189="Concluída","CONCLUÍDA",IF(I189="Cancelada","CANCELADA",IF(M189&lt;0,"ATRASADA",IF(M189&lt;=15,"VENCE EM BREVE","NO PRAZO"))))))</x:f>
      </x:c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30"/>
      <x:c r="B190" s="30"/>
      <x:c r="C190" s="30"/>
      <x:c r="D190" s="39"/>
      <x:c r="E190" s="30"/>
      <x:c r="F190" s="30"/>
      <x:c r="G190" s="36"/>
      <x:c r="H190" s="36"/>
      <x:c r="I190" s="30"/>
      <x:c r="J190" s="37"/>
      <x:c r="K190" s="38"/>
      <x:c r="L190" s="39"/>
      <x:c r="M190" s="40" t="str">
        <x:f>IF(COUNTA(A190:L190)=0,"",IF(OR(COUNT(G190:H190)&lt;&gt;2,MIN(G190:H190)&lt;=0,H190&lt;G190,NOT(ISNUMBER(Listas!$B$11)),Listas!$B$11&lt;=0),"n.a.",INT(H190-Listas!$B$11)))</x:f>
      </x:c>
      <x:c r="N190" s="33" t="str">
        <x:f>IF(COUNTA(A190:L190)=0,"",IF(OR(A190="",COUNTIF($A$5:$A$204,A190)&lt;&gt;1,COUNTIF(Colaboradores!$A$5:$A$104,B190)&lt;&gt;1,COUNTIF(Listas!$H$6:$H$9,I190)&lt;&gt;1,NOT(ISNUMBER(M190))),"REVISAR DADOS",IF(I190="Concluída","CONCLUÍDA",IF(I190="Cancelada","CANCELADA",IF(M190&lt;0,"ATRASADA",IF(M190&lt;=15,"VENCE EM BREVE","NO PRAZO"))))))</x:f>
      </x:c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30"/>
      <x:c r="B191" s="30"/>
      <x:c r="C191" s="30"/>
      <x:c r="D191" s="39"/>
      <x:c r="E191" s="30"/>
      <x:c r="F191" s="30"/>
      <x:c r="G191" s="36"/>
      <x:c r="H191" s="36"/>
      <x:c r="I191" s="30"/>
      <x:c r="J191" s="37"/>
      <x:c r="K191" s="38"/>
      <x:c r="L191" s="39"/>
      <x:c r="M191" s="40" t="str">
        <x:f>IF(COUNTA(A191:L191)=0,"",IF(OR(COUNT(G191:H191)&lt;&gt;2,MIN(G191:H191)&lt;=0,H191&lt;G191,NOT(ISNUMBER(Listas!$B$11)),Listas!$B$11&lt;=0),"n.a.",INT(H191-Listas!$B$11)))</x:f>
      </x:c>
      <x:c r="N191" s="33" t="str">
        <x:f>IF(COUNTA(A191:L191)=0,"",IF(OR(A191="",COUNTIF($A$5:$A$204,A191)&lt;&gt;1,COUNTIF(Colaboradores!$A$5:$A$104,B191)&lt;&gt;1,COUNTIF(Listas!$H$6:$H$9,I191)&lt;&gt;1,NOT(ISNUMBER(M191))),"REVISAR DADOS",IF(I191="Concluída","CONCLUÍDA",IF(I191="Cancelada","CANCELADA",IF(M191&lt;0,"ATRASADA",IF(M191&lt;=15,"VENCE EM BREVE","NO PRAZO"))))))</x:f>
      </x:c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30"/>
      <x:c r="B192" s="30"/>
      <x:c r="C192" s="30"/>
      <x:c r="D192" s="39"/>
      <x:c r="E192" s="30"/>
      <x:c r="F192" s="30"/>
      <x:c r="G192" s="36"/>
      <x:c r="H192" s="36"/>
      <x:c r="I192" s="30"/>
      <x:c r="J192" s="37"/>
      <x:c r="K192" s="38"/>
      <x:c r="L192" s="39"/>
      <x:c r="M192" s="40" t="str">
        <x:f>IF(COUNTA(A192:L192)=0,"",IF(OR(COUNT(G192:H192)&lt;&gt;2,MIN(G192:H192)&lt;=0,H192&lt;G192,NOT(ISNUMBER(Listas!$B$11)),Listas!$B$11&lt;=0),"n.a.",INT(H192-Listas!$B$11)))</x:f>
      </x:c>
      <x:c r="N192" s="33" t="str">
        <x:f>IF(COUNTA(A192:L192)=0,"",IF(OR(A192="",COUNTIF($A$5:$A$204,A192)&lt;&gt;1,COUNTIF(Colaboradores!$A$5:$A$104,B192)&lt;&gt;1,COUNTIF(Listas!$H$6:$H$9,I192)&lt;&gt;1,NOT(ISNUMBER(M192))),"REVISAR DADOS",IF(I192="Concluída","CONCLUÍDA",IF(I192="Cancelada","CANCELADA",IF(M192&lt;0,"ATRASADA",IF(M192&lt;=15,"VENCE EM BREVE","NO PRAZO"))))))</x:f>
      </x:c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30"/>
      <x:c r="B193" s="30"/>
      <x:c r="C193" s="30"/>
      <x:c r="D193" s="39"/>
      <x:c r="E193" s="30"/>
      <x:c r="F193" s="30"/>
      <x:c r="G193" s="36"/>
      <x:c r="H193" s="36"/>
      <x:c r="I193" s="30"/>
      <x:c r="J193" s="37"/>
      <x:c r="K193" s="38"/>
      <x:c r="L193" s="39"/>
      <x:c r="M193" s="40" t="str">
        <x:f>IF(COUNTA(A193:L193)=0,"",IF(OR(COUNT(G193:H193)&lt;&gt;2,MIN(G193:H193)&lt;=0,H193&lt;G193,NOT(ISNUMBER(Listas!$B$11)),Listas!$B$11&lt;=0),"n.a.",INT(H193-Listas!$B$11)))</x:f>
      </x:c>
      <x:c r="N193" s="33" t="str">
        <x:f>IF(COUNTA(A193:L193)=0,"",IF(OR(A193="",COUNTIF($A$5:$A$204,A193)&lt;&gt;1,COUNTIF(Colaboradores!$A$5:$A$104,B193)&lt;&gt;1,COUNTIF(Listas!$H$6:$H$9,I193)&lt;&gt;1,NOT(ISNUMBER(M193))),"REVISAR DADOS",IF(I193="Concluída","CONCLUÍDA",IF(I193="Cancelada","CANCELADA",IF(M193&lt;0,"ATRASADA",IF(M193&lt;=15,"VENCE EM BREVE","NO PRAZO"))))))</x:f>
      </x:c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30"/>
      <x:c r="B194" s="30"/>
      <x:c r="C194" s="30"/>
      <x:c r="D194" s="39"/>
      <x:c r="E194" s="30"/>
      <x:c r="F194" s="30"/>
      <x:c r="G194" s="36"/>
      <x:c r="H194" s="36"/>
      <x:c r="I194" s="30"/>
      <x:c r="J194" s="37"/>
      <x:c r="K194" s="38"/>
      <x:c r="L194" s="39"/>
      <x:c r="M194" s="40" t="str">
        <x:f>IF(COUNTA(A194:L194)=0,"",IF(OR(COUNT(G194:H194)&lt;&gt;2,MIN(G194:H194)&lt;=0,H194&lt;G194,NOT(ISNUMBER(Listas!$B$11)),Listas!$B$11&lt;=0),"n.a.",INT(H194-Listas!$B$11)))</x:f>
      </x:c>
      <x:c r="N194" s="33" t="str">
        <x:f>IF(COUNTA(A194:L194)=0,"",IF(OR(A194="",COUNTIF($A$5:$A$204,A194)&lt;&gt;1,COUNTIF(Colaboradores!$A$5:$A$104,B194)&lt;&gt;1,COUNTIF(Listas!$H$6:$H$9,I194)&lt;&gt;1,NOT(ISNUMBER(M194))),"REVISAR DADOS",IF(I194="Concluída","CONCLUÍDA",IF(I194="Cancelada","CANCELADA",IF(M194&lt;0,"ATRASADA",IF(M194&lt;=15,"VENCE EM BREVE","NO PRAZO"))))))</x:f>
      </x:c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30"/>
      <x:c r="B195" s="30"/>
      <x:c r="C195" s="30"/>
      <x:c r="D195" s="39"/>
      <x:c r="E195" s="30"/>
      <x:c r="F195" s="30"/>
      <x:c r="G195" s="36"/>
      <x:c r="H195" s="36"/>
      <x:c r="I195" s="30"/>
      <x:c r="J195" s="37"/>
      <x:c r="K195" s="38"/>
      <x:c r="L195" s="39"/>
      <x:c r="M195" s="40" t="str">
        <x:f>IF(COUNTA(A195:L195)=0,"",IF(OR(COUNT(G195:H195)&lt;&gt;2,MIN(G195:H195)&lt;=0,H195&lt;G195,NOT(ISNUMBER(Listas!$B$11)),Listas!$B$11&lt;=0),"n.a.",INT(H195-Listas!$B$11)))</x:f>
      </x:c>
      <x:c r="N195" s="33" t="str">
        <x:f>IF(COUNTA(A195:L195)=0,"",IF(OR(A195="",COUNTIF($A$5:$A$204,A195)&lt;&gt;1,COUNTIF(Colaboradores!$A$5:$A$104,B195)&lt;&gt;1,COUNTIF(Listas!$H$6:$H$9,I195)&lt;&gt;1,NOT(ISNUMBER(M195))),"REVISAR DADOS",IF(I195="Concluída","CONCLUÍDA",IF(I195="Cancelada","CANCELADA",IF(M195&lt;0,"ATRASADA",IF(M195&lt;=15,"VENCE EM BREVE","NO PRAZO"))))))</x:f>
      </x:c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30"/>
      <x:c r="B196" s="30"/>
      <x:c r="C196" s="30"/>
      <x:c r="D196" s="39"/>
      <x:c r="E196" s="30"/>
      <x:c r="F196" s="30"/>
      <x:c r="G196" s="36"/>
      <x:c r="H196" s="36"/>
      <x:c r="I196" s="30"/>
      <x:c r="J196" s="37"/>
      <x:c r="K196" s="38"/>
      <x:c r="L196" s="39"/>
      <x:c r="M196" s="40" t="str">
        <x:f>IF(COUNTA(A196:L196)=0,"",IF(OR(COUNT(G196:H196)&lt;&gt;2,MIN(G196:H196)&lt;=0,H196&lt;G196,NOT(ISNUMBER(Listas!$B$11)),Listas!$B$11&lt;=0),"n.a.",INT(H196-Listas!$B$11)))</x:f>
      </x:c>
      <x:c r="N196" s="33" t="str">
        <x:f>IF(COUNTA(A196:L196)=0,"",IF(OR(A196="",COUNTIF($A$5:$A$204,A196)&lt;&gt;1,COUNTIF(Colaboradores!$A$5:$A$104,B196)&lt;&gt;1,COUNTIF(Listas!$H$6:$H$9,I196)&lt;&gt;1,NOT(ISNUMBER(M196))),"REVISAR DADOS",IF(I196="Concluída","CONCLUÍDA",IF(I196="Cancelada","CANCELADA",IF(M196&lt;0,"ATRASADA",IF(M196&lt;=15,"VENCE EM BREVE","NO PRAZO"))))))</x:f>
      </x:c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30"/>
      <x:c r="B197" s="30"/>
      <x:c r="C197" s="30"/>
      <x:c r="D197" s="39"/>
      <x:c r="E197" s="30"/>
      <x:c r="F197" s="30"/>
      <x:c r="G197" s="36"/>
      <x:c r="H197" s="36"/>
      <x:c r="I197" s="30"/>
      <x:c r="J197" s="37"/>
      <x:c r="K197" s="38"/>
      <x:c r="L197" s="39"/>
      <x:c r="M197" s="40" t="str">
        <x:f>IF(COUNTA(A197:L197)=0,"",IF(OR(COUNT(G197:H197)&lt;&gt;2,MIN(G197:H197)&lt;=0,H197&lt;G197,NOT(ISNUMBER(Listas!$B$11)),Listas!$B$11&lt;=0),"n.a.",INT(H197-Listas!$B$11)))</x:f>
      </x:c>
      <x:c r="N197" s="33" t="str">
        <x:f>IF(COUNTA(A197:L197)=0,"",IF(OR(A197="",COUNTIF($A$5:$A$204,A197)&lt;&gt;1,COUNTIF(Colaboradores!$A$5:$A$104,B197)&lt;&gt;1,COUNTIF(Listas!$H$6:$H$9,I197)&lt;&gt;1,NOT(ISNUMBER(M197))),"REVISAR DADOS",IF(I197="Concluída","CONCLUÍDA",IF(I197="Cancelada","CANCELADA",IF(M197&lt;0,"ATRASADA",IF(M197&lt;=15,"VENCE EM BREVE","NO PRAZO"))))))</x:f>
      </x:c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30"/>
      <x:c r="B198" s="30"/>
      <x:c r="C198" s="30"/>
      <x:c r="D198" s="39"/>
      <x:c r="E198" s="30"/>
      <x:c r="F198" s="30"/>
      <x:c r="G198" s="36"/>
      <x:c r="H198" s="36"/>
      <x:c r="I198" s="30"/>
      <x:c r="J198" s="37"/>
      <x:c r="K198" s="38"/>
      <x:c r="L198" s="39"/>
      <x:c r="M198" s="40" t="str">
        <x:f>IF(COUNTA(A198:L198)=0,"",IF(OR(COUNT(G198:H198)&lt;&gt;2,MIN(G198:H198)&lt;=0,H198&lt;G198,NOT(ISNUMBER(Listas!$B$11)),Listas!$B$11&lt;=0),"n.a.",INT(H198-Listas!$B$11)))</x:f>
      </x:c>
      <x:c r="N198" s="33" t="str">
        <x:f>IF(COUNTA(A198:L198)=0,"",IF(OR(A198="",COUNTIF($A$5:$A$204,A198)&lt;&gt;1,COUNTIF(Colaboradores!$A$5:$A$104,B198)&lt;&gt;1,COUNTIF(Listas!$H$6:$H$9,I198)&lt;&gt;1,NOT(ISNUMBER(M198))),"REVISAR DADOS",IF(I198="Concluída","CONCLUÍDA",IF(I198="Cancelada","CANCELADA",IF(M198&lt;0,"ATRASADA",IF(M198&lt;=15,"VENCE EM BREVE","NO PRAZO"))))))</x:f>
      </x:c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30"/>
      <x:c r="B199" s="30"/>
      <x:c r="C199" s="30"/>
      <x:c r="D199" s="39"/>
      <x:c r="E199" s="30"/>
      <x:c r="F199" s="30"/>
      <x:c r="G199" s="36"/>
      <x:c r="H199" s="36"/>
      <x:c r="I199" s="30"/>
      <x:c r="J199" s="37"/>
      <x:c r="K199" s="38"/>
      <x:c r="L199" s="39"/>
      <x:c r="M199" s="40" t="str">
        <x:f>IF(COUNTA(A199:L199)=0,"",IF(OR(COUNT(G199:H199)&lt;&gt;2,MIN(G199:H199)&lt;=0,H199&lt;G199,NOT(ISNUMBER(Listas!$B$11)),Listas!$B$11&lt;=0),"n.a.",INT(H199-Listas!$B$11)))</x:f>
      </x:c>
      <x:c r="N199" s="33" t="str">
        <x:f>IF(COUNTA(A199:L199)=0,"",IF(OR(A199="",COUNTIF($A$5:$A$204,A199)&lt;&gt;1,COUNTIF(Colaboradores!$A$5:$A$104,B199)&lt;&gt;1,COUNTIF(Listas!$H$6:$H$9,I199)&lt;&gt;1,NOT(ISNUMBER(M199))),"REVISAR DADOS",IF(I199="Concluída","CONCLUÍDA",IF(I199="Cancelada","CANCELADA",IF(M199&lt;0,"ATRASADA",IF(M199&lt;=15,"VENCE EM BREVE","NO PRAZO"))))))</x:f>
      </x:c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30"/>
      <x:c r="B200" s="30"/>
      <x:c r="C200" s="30"/>
      <x:c r="D200" s="39"/>
      <x:c r="E200" s="30"/>
      <x:c r="F200" s="30"/>
      <x:c r="G200" s="36"/>
      <x:c r="H200" s="36"/>
      <x:c r="I200" s="30"/>
      <x:c r="J200" s="37"/>
      <x:c r="K200" s="38"/>
      <x:c r="L200" s="39"/>
      <x:c r="M200" s="40" t="str">
        <x:f>IF(COUNTA(A200:L200)=0,"",IF(OR(COUNT(G200:H200)&lt;&gt;2,MIN(G200:H200)&lt;=0,H200&lt;G200,NOT(ISNUMBER(Listas!$B$11)),Listas!$B$11&lt;=0),"n.a.",INT(H200-Listas!$B$11)))</x:f>
      </x:c>
      <x:c r="N200" s="33" t="str">
        <x:f>IF(COUNTA(A200:L200)=0,"",IF(OR(A200="",COUNTIF($A$5:$A$204,A200)&lt;&gt;1,COUNTIF(Colaboradores!$A$5:$A$104,B200)&lt;&gt;1,COUNTIF(Listas!$H$6:$H$9,I200)&lt;&gt;1,NOT(ISNUMBER(M200))),"REVISAR DADOS",IF(I200="Concluída","CONCLUÍDA",IF(I200="Cancelada","CANCELADA",IF(M200&lt;0,"ATRASADA",IF(M200&lt;=15,"VENCE EM BREVE","NO PRAZO"))))))</x:f>
      </x:c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30"/>
      <x:c r="B201" s="30"/>
      <x:c r="C201" s="30"/>
      <x:c r="D201" s="39"/>
      <x:c r="E201" s="30"/>
      <x:c r="F201" s="30"/>
      <x:c r="G201" s="36"/>
      <x:c r="H201" s="36"/>
      <x:c r="I201" s="30"/>
      <x:c r="J201" s="37"/>
      <x:c r="K201" s="38"/>
      <x:c r="L201" s="39"/>
      <x:c r="M201" s="40" t="str">
        <x:f>IF(COUNTA(A201:L201)=0,"",IF(OR(COUNT(G201:H201)&lt;&gt;2,MIN(G201:H201)&lt;=0,H201&lt;G201,NOT(ISNUMBER(Listas!$B$11)),Listas!$B$11&lt;=0),"n.a.",INT(H201-Listas!$B$11)))</x:f>
      </x:c>
      <x:c r="N201" s="33" t="str">
        <x:f>IF(COUNTA(A201:L201)=0,"",IF(OR(A201="",COUNTIF($A$5:$A$204,A201)&lt;&gt;1,COUNTIF(Colaboradores!$A$5:$A$104,B201)&lt;&gt;1,COUNTIF(Listas!$H$6:$H$9,I201)&lt;&gt;1,NOT(ISNUMBER(M201))),"REVISAR DADOS",IF(I201="Concluída","CONCLUÍDA",IF(I201="Cancelada","CANCELADA",IF(M201&lt;0,"ATRASADA",IF(M201&lt;=15,"VENCE EM BREVE","NO PRAZO"))))))</x:f>
      </x:c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30"/>
      <x:c r="B202" s="30"/>
      <x:c r="C202" s="30"/>
      <x:c r="D202" s="39"/>
      <x:c r="E202" s="30"/>
      <x:c r="F202" s="30"/>
      <x:c r="G202" s="36"/>
      <x:c r="H202" s="36"/>
      <x:c r="I202" s="30"/>
      <x:c r="J202" s="37"/>
      <x:c r="K202" s="38"/>
      <x:c r="L202" s="39"/>
      <x:c r="M202" s="40" t="str">
        <x:f>IF(COUNTA(A202:L202)=0,"",IF(OR(COUNT(G202:H202)&lt;&gt;2,MIN(G202:H202)&lt;=0,H202&lt;G202,NOT(ISNUMBER(Listas!$B$11)),Listas!$B$11&lt;=0),"n.a.",INT(H202-Listas!$B$11)))</x:f>
      </x:c>
      <x:c r="N202" s="33" t="str">
        <x:f>IF(COUNTA(A202:L202)=0,"",IF(OR(A202="",COUNTIF($A$5:$A$204,A202)&lt;&gt;1,COUNTIF(Colaboradores!$A$5:$A$104,B202)&lt;&gt;1,COUNTIF(Listas!$H$6:$H$9,I202)&lt;&gt;1,NOT(ISNUMBER(M202))),"REVISAR DADOS",IF(I202="Concluída","CONCLUÍDA",IF(I202="Cancelada","CANCELADA",IF(M202&lt;0,"ATRASADA",IF(M202&lt;=15,"VENCE EM BREVE","NO PRAZO"))))))</x:f>
      </x:c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30"/>
      <x:c r="B203" s="30"/>
      <x:c r="C203" s="30"/>
      <x:c r="D203" s="39"/>
      <x:c r="E203" s="30"/>
      <x:c r="F203" s="30"/>
      <x:c r="G203" s="36"/>
      <x:c r="H203" s="36"/>
      <x:c r="I203" s="30"/>
      <x:c r="J203" s="37"/>
      <x:c r="K203" s="38"/>
      <x:c r="L203" s="39"/>
      <x:c r="M203" s="40" t="str">
        <x:f>IF(COUNTA(A203:L203)=0,"",IF(OR(COUNT(G203:H203)&lt;&gt;2,MIN(G203:H203)&lt;=0,H203&lt;G203,NOT(ISNUMBER(Listas!$B$11)),Listas!$B$11&lt;=0),"n.a.",INT(H203-Listas!$B$11)))</x:f>
      </x:c>
      <x:c r="N203" s="33" t="str">
        <x:f>IF(COUNTA(A203:L203)=0,"",IF(OR(A203="",COUNTIF($A$5:$A$204,A203)&lt;&gt;1,COUNTIF(Colaboradores!$A$5:$A$104,B203)&lt;&gt;1,COUNTIF(Listas!$H$6:$H$9,I203)&lt;&gt;1,NOT(ISNUMBER(M203))),"REVISAR DADOS",IF(I203="Concluída","CONCLUÍDA",IF(I203="Cancelada","CANCELADA",IF(M203&lt;0,"ATRASADA",IF(M203&lt;=15,"VENCE EM BREVE","NO PRAZO"))))))</x:f>
      </x:c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30"/>
      <x:c r="B204" s="30"/>
      <x:c r="C204" s="30"/>
      <x:c r="D204" s="39"/>
      <x:c r="E204" s="30"/>
      <x:c r="F204" s="30"/>
      <x:c r="G204" s="36"/>
      <x:c r="H204" s="36"/>
      <x:c r="I204" s="30"/>
      <x:c r="J204" s="37"/>
      <x:c r="K204" s="38"/>
      <x:c r="L204" s="39"/>
      <x:c r="M204" s="40" t="str">
        <x:f>IF(COUNTA(A204:L204)=0,"",IF(OR(COUNT(G204:H204)&lt;&gt;2,MIN(G204:H204)&lt;=0,H204&lt;G204,NOT(ISNUMBER(Listas!$B$11)),Listas!$B$11&lt;=0),"n.a.",INT(H204-Listas!$B$11)))</x:f>
      </x:c>
      <x:c r="N204" s="33" t="str">
        <x:f>IF(COUNTA(A204:L204)=0,"",IF(OR(A204="",COUNTIF($A$5:$A$204,A204)&lt;&gt;1,COUNTIF(Colaboradores!$A$5:$A$104,B204)&lt;&gt;1,COUNTIF(Listas!$H$6:$H$9,I204)&lt;&gt;1,NOT(ISNUMBER(M204))),"REVISAR DADOS",IF(I204="Concluída","CONCLUÍDA",IF(I204="Cancelada","CANCELADA",IF(M204&lt;0,"ATRASADA",IF(M204&lt;=15,"VENCE EM BREVE","NO PRAZO"))))))</x:f>
      </x:c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</x:sheetData>
  <x:mergeCells>
    <x:mergeCell ref="A1:N1"/>
    <x:mergeCell ref="A2:N2"/>
  </x:mergeCells>
  <x:conditionalFormatting sqref="N5:N204">
    <x:cfRule type="containsText" dxfId="2" priority="1" operator="containsText" text="ATRASADA"/>
    <x:cfRule type="containsText" dxfId="3" priority="2" operator="containsText" text="VENCE"/>
  </x:conditionalFormatting>
  <x:dataValidations count="3">
    <x:dataValidation type="list" sqref="B5:B204">
      <x:formula1>Colaboradores!$A$5:$A$104</x:formula1>
    </x:dataValidation>
    <x:dataValidation type="list" sqref="E5:E204">
      <x:formula1>Listas!$I$6:$I$13</x:formula1>
    </x:dataValidation>
    <x:dataValidation type="list" sqref="I5:I204">
      <x:formula1>Listas!$H$6:$H$9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465cf0fc96c46e3"/>
  </x:tableParts>
</x:worksheet>
</file>

<file path=xl/worksheets/sheet5.xml><?xml version="1.0" encoding="utf-8"?>
<x:worksheet xmlns:x="http://schemas.openxmlformats.org/spreadsheetml/2006/main">
  <x:sheetPr>
    <x:tabColor rgb="FF7AA7D8"/>
  </x:sheetPr>
  <x:sheetViews>
    <x:sheetView showGridLines="0" workbookViewId="0"/>
  </x:sheetViews>
  <x:sheetFormatPr defaultRowHeight="15"/>
  <x:cols>
    <x:col min="1" max="1" width="30" hidden="0" customWidth="1"/>
    <x:col min="2" max="2" width="18" hidden="0" customWidth="1"/>
    <x:col min="3" max="3" width="38" hidden="0" customWidth="1"/>
    <x:col min="4" max="4" width="3" hidden="0" customWidth="1"/>
    <x:col min="5" max="5" width="20" hidden="0" customWidth="1"/>
    <x:col min="6" max="6" width="15" hidden="0" customWidth="1"/>
    <x:col min="7" max="7" width="18" hidden="0" customWidth="1"/>
    <x:col min="8" max="8" width="18" hidden="0" customWidth="1"/>
    <x:col min="9" max="9" width="22" hidden="0" customWidth="1"/>
    <x:col min="10" max="10" width="25" hidden="0" customWidth="1"/>
  </x:cols>
  <x:sheetData>
    <x:row r="1" ht="34" customHeight="1">
      <x:c r="A1" s="4" t="str">
        <x:v>LISTAS E PARÂMETROS</x:v>
      </x:c>
      <x:c r="B1" s="4" t="str">
        <x:v>LISTAS E PARÂMETROS</x:v>
      </x:c>
      <x:c r="C1" s="4" t="str">
        <x:v>LISTAS E PARÂMETROS</x:v>
      </x:c>
      <x:c r="D1" s="4" t="str">
        <x:v>LISTAS E PARÂMETROS</x:v>
      </x:c>
      <x:c r="E1" s="4" t="str">
        <x:v>LISTAS E PARÂMETROS</x:v>
      </x:c>
      <x:c r="F1" s="4" t="str">
        <x:v>LISTAS E PARÂMETROS</x:v>
      </x:c>
      <x:c r="G1" s="4" t="str">
        <x:v>LISTAS E PARÂMETROS</x:v>
      </x:c>
      <x:c r="H1" s="4" t="str">
        <x:v>LISTAS E PARÂMETROS</x:v>
      </x:c>
      <x:c r="I1" s="4" t="str">
        <x:v>LISTAS E PARÂMETROS</x:v>
      </x:c>
      <x:c r="J1" s="4" t="str">
        <x:v>LISTAS E PARÂMETROS</x:v>
      </x:c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0" customHeight="1">
      <x:c r="A2" s="8" t="str">
        <x:v>Ajuste pesos e critérios do ciclo antes de consolidar as avaliações.</x:v>
      </x:c>
      <x:c r="B2" s="8" t="str">
        <x:v>Ajuste pesos e critérios do ciclo antes de consolidar as avaliações.</x:v>
      </x:c>
      <x:c r="C2" s="8" t="str">
        <x:v>Ajuste pesos e critérios do ciclo antes de consolidar as avaliações.</x:v>
      </x:c>
      <x:c r="D2" s="8" t="str">
        <x:v>Ajuste pesos e critérios do ciclo antes de consolidar as avaliações.</x:v>
      </x:c>
      <x:c r="E2" s="8" t="str">
        <x:v>Ajuste pesos e critérios do ciclo antes de consolidar as avaliações.</x:v>
      </x:c>
      <x:c r="F2" s="8" t="str">
        <x:v>Ajuste pesos e critérios do ciclo antes de consolidar as avaliações.</x:v>
      </x:c>
      <x:c r="G2" s="8" t="str">
        <x:v>Ajuste pesos e critérios do ciclo antes de consolidar as avaliações.</x:v>
      </x:c>
      <x:c r="H2" s="8" t="str">
        <x:v>Ajuste pesos e critérios do ciclo antes de consolidar as avaliações.</x:v>
      </x:c>
      <x:c r="I2" s="8" t="str">
        <x:v>Ajuste pesos e critérios do ciclo antes de consolidar as avaliações.</x:v>
      </x:c>
      <x:c r="J2" s="8" t="str">
        <x:v>Ajuste pesos e critérios do ciclo antes de consolidar as avaliações.</x:v>
      </x:c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4" customHeight="1">
      <x:c r="A4" s="10" t="str">
        <x:v>PARÂMETROS</x:v>
      </x:c>
      <x:c r="B4" s="10" t="str">
        <x:v>PARÂMETROS</x:v>
      </x:c>
      <x:c r="C4" s="10" t="str">
        <x:v>PARÂMETROS</x:v>
      </x:c>
      <x:c r="D4" s="1"/>
      <x:c r="E4" s="10" t="str">
        <x:v>LISTAS DE PREENCHIMENTO</x:v>
      </x:c>
      <x:c r="F4" s="10" t="str">
        <x:v>LISTAS DE PREENCHIMENTO</x:v>
      </x:c>
      <x:c r="G4" s="10" t="str">
        <x:v>LISTAS DE PREENCHIMENTO</x:v>
      </x:c>
      <x:c r="H4" s="10" t="str">
        <x:v>LISTAS DE PREENCHIMENTO</x:v>
      </x:c>
      <x:c r="I4" s="10" t="str">
        <x:v>LISTAS DE PREENCHIMENTO</x:v>
      </x:c>
      <x:c r="J4" s="10" t="str">
        <x:v>LISTAS DE PREENCHIMENTO</x:v>
      </x:c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36" customHeight="1">
      <x:c r="A5" s="22" t="str">
        <x:v>Parâmetro</x:v>
      </x:c>
      <x:c r="B5" s="23" t="str">
        <x:v>Valor</x:v>
      </x:c>
      <x:c r="C5" s="24" t="str">
        <x:v>Uso</x:v>
      </x:c>
      <x:c r="D5" s="1"/>
      <x:c r="E5" s="22" t="str">
        <x:v>Área</x:v>
      </x:c>
      <x:c r="F5" s="23" t="str">
        <x:v>Ciclo</x:v>
      </x:c>
      <x:c r="G5" s="23" t="str">
        <x:v>Tipo avaliação</x:v>
      </x:c>
      <x:c r="H5" s="23" t="str">
        <x:v>Status PDI</x:v>
      </x:c>
      <x:c r="I5" s="23" t="str">
        <x:v>Tipo ação</x:v>
      </x:c>
      <x:c r="J5" s="24" t="str">
        <x:v>Prontidão</x:v>
      </x:c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1" t="str">
        <x:v>Peso competências</x:v>
      </x:c>
      <x:c r="B6" s="27" t="n">
        <x:v>0.6</x:v>
      </x:c>
      <x:c r="C6" s="1" t="str">
        <x:v>Composição da nota final</x:v>
      </x:c>
      <x:c r="D6" s="1"/>
      <x:c r="E6" s="1" t="str">
        <x:v>Comercial</x:v>
      </x:c>
      <x:c r="F6" s="1" t="str">
        <x:v>2026.2</x:v>
      </x:c>
      <x:c r="G6" s="1" t="str">
        <x:v>Competência</x:v>
      </x:c>
      <x:c r="H6" s="1" t="str">
        <x:v>Não iniciada</x:v>
      </x:c>
      <x:c r="I6" s="1" t="str">
        <x:v>Treinamento</x:v>
      </x:c>
      <x:c r="J6" s="1" t="str">
        <x:v>Pronto agora</x:v>
      </x:c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1" t="str">
        <x:v>Peso metas</x:v>
      </x:c>
      <x:c r="B7" s="27" t="n">
        <x:v>0.4</x:v>
      </x:c>
      <x:c r="C7" s="1" t="str">
        <x:v>Composição da nota final</x:v>
      </x:c>
      <x:c r="D7" s="1"/>
      <x:c r="E7" s="1" t="str">
        <x:v>Operações</x:v>
      </x:c>
      <x:c r="F7" s="1" t="str">
        <x:v>2027.1</x:v>
      </x:c>
      <x:c r="G7" s="1" t="str">
        <x:v>Meta</x:v>
      </x:c>
      <x:c r="H7" s="1" t="str">
        <x:v>Em andamento</x:v>
      </x:c>
      <x:c r="I7" s="1" t="str">
        <x:v>Mentoria</x:v>
      </x:c>
      <x:c r="J7" s="1" t="str">
        <x:v>Pronto em 6 meses</x:v>
      </x:c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1" t="str">
        <x:v>Nota satisfatória</x:v>
      </x:c>
      <x:c r="B8" s="28" t="n">
        <x:v>3.5</x:v>
      </x:c>
      <x:c r="C8" s="1" t="str">
        <x:v>Faixa esperada</x:v>
      </x:c>
      <x:c r="D8" s="1"/>
      <x:c r="E8" s="1" t="str">
        <x:v>Financeiro</x:v>
      </x:c>
      <x:c r="F8" s="1"/>
      <x:c r="G8" s="1"/>
      <x:c r="H8" s="1" t="str">
        <x:v>Concluída</x:v>
      </x:c>
      <x:c r="I8" s="1" t="str">
        <x:v>Projeto prático</x:v>
      </x:c>
      <x:c r="J8" s="1" t="str">
        <x:v>Pronto em 12 meses</x:v>
      </x:c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1" t="str">
        <x:v>Alto desempenho</x:v>
      </x:c>
      <x:c r="B9" s="28" t="n">
        <x:v>4.3</x:v>
      </x:c>
      <x:c r="C9" s="1" t="str">
        <x:v>Destaque do ciclo</x:v>
      </x:c>
      <x:c r="D9" s="1"/>
      <x:c r="E9" s="1" t="str">
        <x:v>Tecnologia</x:v>
      </x:c>
      <x:c r="F9" s="1"/>
      <x:c r="G9" s="1"/>
      <x:c r="H9" s="1" t="str">
        <x:v>Cancelada</x:v>
      </x:c>
      <x:c r="I9" s="1" t="str">
        <x:v>Leitura orientada</x:v>
      </x:c>
      <x:c r="J9" s="1" t="str">
        <x:v>Reavaliar</x:v>
      </x:c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1" t="str">
        <x:v>Gap crítico</x:v>
      </x:c>
      <x:c r="B10" s="28" t="n">
        <x:v>-0.5</x:v>
      </x:c>
      <x:c r="C10" s="1" t="str">
        <x:v>Diferença entre nota e alvo</x:v>
      </x:c>
      <x:c r="D10" s="1"/>
      <x:c r="E10" s="1" t="str">
        <x:v>RH</x:v>
      </x:c>
      <x:c r="F10" s="1"/>
      <x:c r="G10" s="1"/>
      <x:c r="H10" s="1"/>
      <x:c r="I10" s="1" t="str">
        <x:v>Job rotation</x:v>
      </x:c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1" t="str">
        <x:v>Data da análise</x:v>
      </x:c>
      <x:c r="B11" s="29" t="n">
        <x:v>46292</x:v>
      </x:c>
      <x:c r="C11" s="1" t="str">
        <x:v>Alertas do PDI</x:v>
      </x:c>
      <x:c r="D11" s="1"/>
      <x:c r="E11" s="1" t="str">
        <x:v>Marketing</x:v>
      </x:c>
      <x:c r="F11" s="1"/>
      <x:c r="G11" s="1"/>
      <x:c r="H11" s="1"/>
      <x:c r="I11" s="1" t="str">
        <x:v>Curso</x:v>
      </x:c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1"/>
      <x:c r="B12" s="1"/>
      <x:c r="C12" s="1"/>
      <x:c r="D12" s="1"/>
      <x:c r="E12" s="1" t="str">
        <x:v>Suprimentos</x:v>
      </x:c>
      <x:c r="F12" s="1"/>
      <x:c r="G12" s="1"/>
      <x:c r="H12" s="1"/>
      <x:c r="I12" s="1" t="str">
        <x:v>Acompanhamento</x:v>
      </x:c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1"/>
      <x:c r="B13" s="1"/>
      <x:c r="C13" s="1"/>
      <x:c r="D13" s="1"/>
      <x:c r="E13" s="1" t="str">
        <x:v>Atendimento</x:v>
      </x:c>
      <x:c r="F13" s="1"/>
      <x:c r="G13" s="1"/>
      <x:c r="H13" s="1"/>
      <x:c r="I13" s="1" t="str">
        <x:v>Outro</x:v>
      </x:c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</x:sheetData>
  <x:mergeCells>
    <x:mergeCell ref="A1:J1"/>
    <x:mergeCell ref="A2:J2"/>
    <x:mergeCell ref="A4:C4"/>
    <x:mergeCell ref="E4:J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8B9490"/>
  </x:sheetPr>
  <x:sheetViews>
    <x:sheetView showGridLines="0" workbookViewId="0"/>
  </x:sheetViews>
  <x:sheetFormatPr defaultRowHeight="15"/>
  <x:cols>
    <x:col min="1" max="1" width="31" hidden="0" customWidth="1"/>
    <x:col min="2" max="2" width="9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4" t="str">
        <x:v>COMO USAR A PLANILHA</x:v>
      </x:c>
      <x:c r="B1" s="4" t="str">
        <x:v>COMO USAR A PLANILHA</x:v>
      </x:c>
      <x:c r="C1" s="4" t="str">
        <x:v>COMO USAR A PLANILHA</x:v>
      </x:c>
      <x:c r="D1" s="4" t="str">
        <x:v>COMO USAR A PLANILHA</x:v>
      </x:c>
      <x:c r="E1" s="4" t="str">
        <x:v>COMO USAR A PLANILHA</x:v>
      </x:c>
      <x:c r="F1" s="4" t="str">
        <x:v>COMO USAR A PLANILHA</x:v>
      </x:c>
      <x:c r="G1" s="4" t="str">
        <x:v>COMO USAR A PLANILHA</x:v>
      </x:c>
      <x:c r="H1" s="4" t="str">
        <x:v>COMO USAR A PLANILHA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0" customHeight="1">
      <x:c r="A2" s="8" t="str">
        <x:v>Fluxo recomendado para uma avaliação consistente, rastreável e ligada ao desenvolvimento.</x:v>
      </x:c>
      <x:c r="B2" s="8" t="str">
        <x:v>Fluxo recomendado para uma avaliação consistente, rastreável e ligada ao desenvolvimento.</x:v>
      </x:c>
      <x:c r="C2" s="8" t="str">
        <x:v>Fluxo recomendado para uma avaliação consistente, rastreável e ligada ao desenvolvimento.</x:v>
      </x:c>
      <x:c r="D2" s="8" t="str">
        <x:v>Fluxo recomendado para uma avaliação consistente, rastreável e ligada ao desenvolvimento.</x:v>
      </x:c>
      <x:c r="E2" s="8" t="str">
        <x:v>Fluxo recomendado para uma avaliação consistente, rastreável e ligada ao desenvolvimento.</x:v>
      </x:c>
      <x:c r="F2" s="8" t="str">
        <x:v>Fluxo recomendado para uma avaliação consistente, rastreável e ligada ao desenvolvimento.</x:v>
      </x:c>
      <x:c r="G2" s="8" t="str">
        <x:v>Fluxo recomendado para uma avaliação consistente, rastreável e ligada ao desenvolvimento.</x:v>
      </x:c>
      <x:c r="H2" s="8" t="str">
        <x:v>Fluxo recomendado para uma avaliação consistente, rastreável e ligada ao desenvolvimento.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4" customHeight="1">
      <x:c r="A4" s="10" t="str">
        <x:v>PASSO A PASSO</x:v>
      </x:c>
      <x:c r="B4" s="10" t="str">
        <x:v>PASSO A PASSO</x:v>
      </x:c>
      <x:c r="C4" s="10" t="str">
        <x:v>PASSO A PASSO</x:v>
      </x:c>
      <x:c r="D4" s="10" t="str">
        <x:v>PASSO A PASSO</x:v>
      </x:c>
      <x:c r="E4" s="10" t="str">
        <x:v>PASSO A PASSO</x:v>
      </x:c>
      <x:c r="F4" s="10" t="str">
        <x:v>PASSO A PASSO</x:v>
      </x:c>
      <x:c r="G4" s="10" t="str">
        <x:v>PASSO A PASSO</x:v>
      </x:c>
      <x:c r="H4" s="10" t="str">
        <x:v>PASSO A PASSO</x:v>
      </x:c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48" customHeight="1">
      <x:c r="A5" s="141" t="str">
        <x:v>1. Ajuste os parâmetros</x:v>
      </x:c>
      <x:c r="B5" s="145" t="str">
        <x:v>Defina pesos de competências e metas, notas de corte, gap crítico e data da análise.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8" customHeight="1">
      <x:c r="A6" s="141" t="str">
        <x:v>2. Cadastre as pessoas</x:v>
      </x:c>
      <x:c r="B6" s="146" t="str">
        <x:v>Informe ID, área, cargo, gestor e admissão. Use um ID estável por colaborador.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 ht="48" customHeight="1">
      <x:c r="A7" s="141" t="str">
        <x:v>3. Defina critérios</x:v>
      </x:c>
      <x:c r="B7" s="146" t="str">
        <x:v>Use critérios observáveis e metas mensuráveis. Evite descrições vagas ou pessoais.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 ht="48" customHeight="1">
      <x:c r="A8" s="141" t="str">
        <x:v>4. Registre evidências</x:v>
      </x:c>
      <x:c r="B8" s="146" t="str">
        <x:v>Preencha autoavaliação, nota do gestor e evidências do período.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 ht="48" customHeight="1">
      <x:c r="A9" s="141" t="str">
        <x:v>5. Faça a calibração</x:v>
      </x:c>
      <x:c r="B9" s="146" t="str">
        <x:v>A nota calibrada deve refletir critérios comuns entre áreas e justificativa documentada.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 ht="48" customHeight="1">
      <x:c r="A10" s="141" t="str">
        <x:v>6. Analise os gaps</x:v>
      </x:c>
      <x:c r="B10" s="146" t="str">
        <x:v>Priorize diferenças relevantes entre desempenho e alvo, não apenas a média final.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 ht="48" customHeight="1">
      <x:c r="A11" s="141" t="str">
        <x:v>7. Crie o PDI</x:v>
      </x:c>
      <x:c r="B11" s="146" t="str">
        <x:v>Transforme cada prioridade em ação, responsável, prazo, investimento e evidência esperada.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 ht="48" customHeight="1">
      <x:c r="A12" s="141" t="str">
        <x:v>8. Acompanhe prazos</x:v>
      </x:c>
      <x:c r="B12" s="146" t="str">
        <x:v>Atualize progresso e status; trate ações atrasadas antes do próximo ciclo.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 ht="48" customHeight="1">
      <x:c r="A13" s="141" t="str">
        <x:v>9. Tome decisões</x:v>
      </x:c>
      <x:c r="B13" s="146" t="str">
        <x:v>Use o Dashboard para reconhecer, desenvolver, planejar sucessão e revisar riscos.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 ht="48" customHeight="1">
      <x:c r="A14" s="141" t="str">
        <x:v>10. Preserve fórmulas</x:v>
      </x:c>
      <x:c r="B14" s="147" t="str">
        <x:v>Preencha células amarelas e copie uma linha completa ao ampliar a base.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166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B16" s="167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C16" s="167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D16" s="167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E16" s="167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F16" s="167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G16" s="167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H16" s="168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69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B17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C17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D17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E17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F17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G17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H17" s="171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169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B18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C18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D18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E18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F18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G18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H18" s="171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169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B19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C19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D19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E19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F19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G19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H19" s="171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169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B20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C20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D20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E20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F20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G20" s="170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H20" s="171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72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B21" s="173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C21" s="173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D21" s="173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E21" s="173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F21" s="173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G21" s="173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H21" s="174" t="str">
        <x:v>Importante: a planilha não deve ser usada como decisão automática de promoção, desligamento ou remuneração. Revise vieses, aplique critérios comparáveis, documente evidências e converse com a pessoa avaliada. Dados de RH exigem acesso restrito e tratamento compatível com as políticas da organização.</x:v>
      </x:c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 ht="25" customHeight="1">
      <x:c r="A23" s="178" t="str">
        <x:v>Revisão 14/10/2026: E de Avaliacoes é peso relativo não negativo. Zero exclui o item; negativo/texto pede revisão. F e I precisam de notas1 a5 para peso positivo. M:O são fórmulas de revisão, pontos e peso válido. G/H de Colaboradores são somas de nota x peso / soma de pesos por tipo e pessoa. Dados incompletos/ID duplicado impedem nota final e classificação; não viram nota zero. Pesos globais B6:B7 devem somar1. Um bloco sem itens válidos mostra n.a.; só é dispensado se peso global0. Use um único ciclo por arquivo: não há filtro de ciclo. As primeiras6pessoas aparecem no gráfico e na tabela do painel; indicadores leem100. A tabela de prioridades não ordena as100pessoas. Limites: colaboradores5:104, avaliações5:304, PDI5:204. Expanda fórmulas, tabelas, validações, somas e gráfico e reteste. Alertas de prazo PDI e datas também precisam de conferência manual; esta revisão corrige a consolidação das notas.</x:v>
      </x:c>
      <x:c r="B23" s="178"/>
      <x:c r="C23" s="178"/>
      <x:c r="D23" s="178"/>
      <x:c r="E23" s="178"/>
      <x:c r="F23" s="178"/>
      <x:c r="G23" s="178"/>
      <x:c r="H23" s="178"/>
      <x:c r="I23" s="178"/>
      <x:c r="J23" s="178"/>
      <x:c r="K23" s="178"/>
      <x:c r="L23" s="178"/>
      <x:c r="M23" s="178"/>
      <x:c r="N23" s="178"/>
      <x:c r="O23" s="1"/>
      <x:c r="P23" s="1"/>
      <x:c r="Q23" s="1"/>
      <x:c r="R23" s="1"/>
      <x:c r="S23" s="1"/>
      <x:c r="T23" s="1"/>
      <x:c r="U23" s="1"/>
      <x:c r="V23" s="1"/>
      <x:c r="W23" s="1"/>
    </x:row>
    <x:row r="24" ht="25" customHeight="1">
      <x:c r="A24" s="178"/>
      <x:c r="B24" s="178"/>
      <x:c r="C24" s="178"/>
      <x:c r="D24" s="178"/>
      <x:c r="E24" s="178"/>
      <x:c r="F24" s="178"/>
      <x:c r="G24" s="178"/>
      <x:c r="H24" s="178"/>
      <x:c r="I24" s="178"/>
      <x:c r="J24" s="178"/>
      <x:c r="K24" s="178"/>
      <x:c r="L24" s="178"/>
      <x:c r="M24" s="178"/>
      <x:c r="N24" s="178"/>
      <x:c r="O24" s="1"/>
      <x:c r="P24" s="1"/>
      <x:c r="Q24" s="1"/>
      <x:c r="R24" s="1"/>
      <x:c r="S24" s="1"/>
      <x:c r="T24" s="1"/>
      <x:c r="U24" s="1"/>
      <x:c r="V24" s="1"/>
      <x:c r="W24" s="1"/>
    </x:row>
    <x:row r="25" ht="25" customHeight="1">
      <x:c r="A25" s="178"/>
      <x:c r="B25" s="178"/>
      <x:c r="C25" s="178"/>
      <x:c r="D25" s="178"/>
      <x:c r="E25" s="178"/>
      <x:c r="F25" s="178"/>
      <x:c r="G25" s="178"/>
      <x:c r="H25" s="178"/>
      <x:c r="I25" s="178"/>
      <x:c r="J25" s="178"/>
      <x:c r="K25" s="178"/>
      <x:c r="L25" s="178"/>
      <x:c r="M25" s="178"/>
      <x:c r="N25" s="178"/>
      <x:c r="O25" s="1"/>
      <x:c r="P25" s="1"/>
      <x:c r="Q25" s="1"/>
      <x:c r="R25" s="1"/>
      <x:c r="S25" s="1"/>
      <x:c r="T25" s="1"/>
      <x:c r="U25" s="1"/>
      <x:c r="V25" s="1"/>
      <x:c r="W25" s="1"/>
    </x:row>
    <x:row r="26" ht="25" customHeight="1">
      <x:c r="A26" s="178"/>
      <x:c r="B26" s="178"/>
      <x:c r="C26" s="178"/>
      <x:c r="D26" s="178"/>
      <x:c r="E26" s="178"/>
      <x:c r="F26" s="178"/>
      <x:c r="G26" s="178"/>
      <x:c r="H26" s="178"/>
      <x:c r="I26" s="178"/>
      <x:c r="J26" s="178"/>
      <x:c r="K26" s="178"/>
      <x:c r="L26" s="178"/>
      <x:c r="M26" s="178"/>
      <x:c r="N26" s="178"/>
      <x:c r="O26" s="1"/>
      <x:c r="P26" s="1"/>
      <x:c r="Q26" s="1"/>
      <x:c r="R26" s="1"/>
      <x:c r="S26" s="1"/>
      <x:c r="T26" s="1"/>
      <x:c r="U26" s="1"/>
      <x:c r="V26" s="1"/>
      <x:c r="W26" s="1"/>
    </x:row>
    <x:row r="27" ht="25" customHeight="1">
      <x:c r="A27" s="178"/>
      <x:c r="B27" s="178"/>
      <x:c r="C27" s="178"/>
      <x:c r="D27" s="178"/>
      <x:c r="E27" s="178"/>
      <x:c r="F27" s="178"/>
      <x:c r="G27" s="178"/>
      <x:c r="H27" s="178"/>
      <x:c r="I27" s="178"/>
      <x:c r="J27" s="178"/>
      <x:c r="K27" s="178"/>
      <x:c r="L27" s="178"/>
      <x:c r="M27" s="178"/>
      <x:c r="N27" s="178"/>
      <x:c r="O27" s="1"/>
      <x:c r="P27" s="1"/>
      <x:c r="Q27" s="1"/>
      <x:c r="R27" s="1"/>
      <x:c r="S27" s="1"/>
      <x:c r="T27" s="1"/>
      <x:c r="U27" s="1"/>
      <x:c r="V27" s="1"/>
      <x:c r="W27" s="1"/>
    </x:row>
    <x:row r="28" ht="25" customHeight="1">
      <x:c r="A28" s="178"/>
      <x:c r="B28" s="178"/>
      <x:c r="C28" s="178"/>
      <x:c r="D28" s="178"/>
      <x:c r="E28" s="178"/>
      <x:c r="F28" s="178"/>
      <x:c r="G28" s="178"/>
      <x:c r="H28" s="178"/>
      <x:c r="I28" s="178"/>
      <x:c r="J28" s="178"/>
      <x:c r="K28" s="178"/>
      <x:c r="L28" s="178"/>
      <x:c r="M28" s="178"/>
      <x:c r="N28" s="178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 ht="25" customHeight="1">
      <x:c r="A30" s="178" t="str">
        <x:v>Prazos PDI revisados em15/10/2026: preencha ID único da ação, ID cadastrado da pessoa, início G, prazo H e status da lista. Datas devem ser numéricas positivas; prazo não pode anteceder início. Atualize Listas B11 com data real. REVISAR DADOS impede contagem como aberta/atrasada/concluída e pede correção. Confira o número de ações a revisar no Dashboard; a decisão da pessoa mostra REVISAR PDI. Sem preenchimento não há atraso fictício. Alertas válidos: prazo anterior à referência é ATRASADA; entre hoje e15dias VENCE EM BREVE; depoisNO PRAZO. Concluída eCancelada exigem cadastro/datas/status válidos e ficam fora das abertas. Limite200ações5:204; para ampliar estenda fórmulas/validações/tabelas/resumos e repita testes.</x:v>
      </x:c>
      <x:c r="B30" s="178"/>
      <x:c r="C30" s="178"/>
      <x:c r="D30" s="178"/>
      <x:c r="E30" s="178"/>
      <x:c r="F30" s="178"/>
      <x:c r="G30" s="178"/>
      <x:c r="H30" s="178"/>
      <x:c r="I30" s="178"/>
      <x:c r="J30" s="178"/>
      <x:c r="K30" s="178"/>
      <x:c r="L30" s="178"/>
      <x:c r="M30" s="178"/>
      <x:c r="N30" s="178"/>
      <x:c r="O30" s="1"/>
      <x:c r="P30" s="1"/>
      <x:c r="Q30" s="1"/>
      <x:c r="R30" s="1"/>
      <x:c r="S30" s="1"/>
      <x:c r="T30" s="1"/>
      <x:c r="U30" s="1"/>
      <x:c r="V30" s="1"/>
      <x:c r="W30" s="1"/>
    </x:row>
    <x:row r="31" ht="25" customHeight="1">
      <x:c r="A31" s="178"/>
      <x:c r="B31" s="178"/>
      <x:c r="C31" s="178"/>
      <x:c r="D31" s="178"/>
      <x:c r="E31" s="178"/>
      <x:c r="F31" s="178"/>
      <x:c r="G31" s="178"/>
      <x:c r="H31" s="178"/>
      <x:c r="I31" s="178"/>
      <x:c r="J31" s="178"/>
      <x:c r="K31" s="178"/>
      <x:c r="L31" s="178"/>
      <x:c r="M31" s="178"/>
      <x:c r="N31" s="178"/>
      <x:c r="O31" s="1"/>
      <x:c r="P31" s="1"/>
      <x:c r="Q31" s="1"/>
      <x:c r="R31" s="1"/>
      <x:c r="S31" s="1"/>
      <x:c r="T31" s="1"/>
      <x:c r="U31" s="1"/>
      <x:c r="V31" s="1"/>
      <x:c r="W31" s="1"/>
    </x:row>
    <x:row r="32" ht="25" customHeight="1">
      <x:c r="A32" s="178"/>
      <x:c r="B32" s="178"/>
      <x:c r="C32" s="178"/>
      <x:c r="D32" s="178"/>
      <x:c r="E32" s="178"/>
      <x:c r="F32" s="178"/>
      <x:c r="G32" s="178"/>
      <x:c r="H32" s="178"/>
      <x:c r="I32" s="178"/>
      <x:c r="J32" s="178"/>
      <x:c r="K32" s="178"/>
      <x:c r="L32" s="178"/>
      <x:c r="M32" s="178"/>
      <x:c r="N32" s="178"/>
      <x:c r="O32" s="1"/>
      <x:c r="P32" s="1"/>
      <x:c r="Q32" s="1"/>
      <x:c r="R32" s="1"/>
      <x:c r="S32" s="1"/>
      <x:c r="T32" s="1"/>
      <x:c r="U32" s="1"/>
      <x:c r="V32" s="1"/>
      <x:c r="W32" s="1"/>
    </x:row>
    <x:row r="33" ht="25" customHeight="1">
      <x:c r="A33" s="178"/>
      <x:c r="B33" s="178"/>
      <x:c r="C33" s="178"/>
      <x:c r="D33" s="178"/>
      <x:c r="E33" s="178"/>
      <x:c r="F33" s="178"/>
      <x:c r="G33" s="178"/>
      <x:c r="H33" s="178"/>
      <x:c r="I33" s="178"/>
      <x:c r="J33" s="178"/>
      <x:c r="K33" s="178"/>
      <x:c r="L33" s="178"/>
      <x:c r="M33" s="178"/>
      <x:c r="N33" s="178"/>
      <x:c r="O33" s="1"/>
      <x:c r="P33" s="1"/>
      <x:c r="Q33" s="1"/>
      <x:c r="R33" s="1"/>
      <x:c r="S33" s="1"/>
      <x:c r="T33" s="1"/>
      <x:c r="U33" s="1"/>
      <x:c r="V33" s="1"/>
      <x:c r="W33" s="1"/>
    </x:row>
    <x:row r="34" ht="25" customHeight="1">
      <x:c r="A34" s="178"/>
      <x:c r="B34" s="178"/>
      <x:c r="C34" s="178"/>
      <x:c r="D34" s="178"/>
      <x:c r="E34" s="178"/>
      <x:c r="F34" s="178"/>
      <x:c r="G34" s="178"/>
      <x:c r="H34" s="178"/>
      <x:c r="I34" s="178"/>
      <x:c r="J34" s="178"/>
      <x:c r="K34" s="178"/>
      <x:c r="L34" s="178"/>
      <x:c r="M34" s="178"/>
      <x:c r="N34" s="178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 ht="25" customHeight="1">
      <x:c r="A36" s="178" t="str">
        <x:v>Faixas revisadas em 16/10/2026: Listas B8 (nota satisfatória) e B9 (alto desempenho) devem conter números de 1 a 5, com B9 maior ou igual a B8. Dados ausentes, textuais, fora da escala ou invertidos mostram REVISAR FAIXAS em Colaboradores J/N/O; os totais dependentes no Dashboard mostram n.a. As notas e os alertas de prazo continuam calculados. A prontidão é uma regra do modelo baseada na nota e nos gaps; os rótulos de 6/12 meses não estimam o tempo real de desenvolvimento. Valide as evidências e a política da organização antes de usar a classificação.</x:v>
      </x:c>
      <x:c r="B36" s="178"/>
      <x:c r="C36" s="178"/>
      <x:c r="D36" s="178"/>
      <x:c r="E36" s="178"/>
      <x:c r="F36" s="178"/>
      <x:c r="G36" s="178"/>
      <x:c r="H36" s="178"/>
      <x:c r="I36" s="178"/>
      <x:c r="J36" s="178"/>
      <x:c r="K36" s="178"/>
      <x:c r="L36" s="178"/>
      <x:c r="M36" s="178"/>
      <x:c r="N36" s="178"/>
      <x:c r="O36" s="1"/>
      <x:c r="P36" s="1"/>
      <x:c r="Q36" s="1"/>
      <x:c r="R36" s="1"/>
      <x:c r="S36" s="1"/>
      <x:c r="T36" s="1"/>
      <x:c r="U36" s="1"/>
      <x:c r="V36" s="1"/>
      <x:c r="W36" s="1"/>
    </x:row>
    <x:row r="37" ht="25" customHeight="1">
      <x:c r="A37" s="178"/>
      <x:c r="B37" s="178"/>
      <x:c r="C37" s="178"/>
      <x:c r="D37" s="178"/>
      <x:c r="E37" s="178"/>
      <x:c r="F37" s="178"/>
      <x:c r="G37" s="178"/>
      <x:c r="H37" s="178"/>
      <x:c r="I37" s="178"/>
      <x:c r="J37" s="178"/>
      <x:c r="K37" s="178"/>
      <x:c r="L37" s="178"/>
      <x:c r="M37" s="178"/>
      <x:c r="N37" s="178"/>
      <x:c r="O37" s="1"/>
      <x:c r="P37" s="1"/>
      <x:c r="Q37" s="1"/>
      <x:c r="R37" s="1"/>
      <x:c r="S37" s="1"/>
      <x:c r="T37" s="1"/>
      <x:c r="U37" s="1"/>
      <x:c r="V37" s="1"/>
      <x:c r="W37" s="1"/>
    </x:row>
    <x:row r="38" ht="25" customHeight="1">
      <x:c r="A38" s="178"/>
      <x:c r="B38" s="178"/>
      <x:c r="C38" s="178"/>
      <x:c r="D38" s="178"/>
      <x:c r="E38" s="178"/>
      <x:c r="F38" s="178"/>
      <x:c r="G38" s="178"/>
      <x:c r="H38" s="178"/>
      <x:c r="I38" s="178"/>
      <x:c r="J38" s="178"/>
      <x:c r="K38" s="178"/>
      <x:c r="L38" s="178"/>
      <x:c r="M38" s="178"/>
      <x:c r="N38" s="178"/>
      <x:c r="O38" s="1"/>
      <x:c r="P38" s="1"/>
      <x:c r="Q38" s="1"/>
      <x:c r="R38" s="1"/>
      <x:c r="S38" s="1"/>
      <x:c r="T38" s="1"/>
      <x:c r="U38" s="1"/>
      <x:c r="V38" s="1"/>
      <x:c r="W38" s="1"/>
    </x:row>
    <x:row r="39" ht="25" customHeight="1">
      <x:c r="A39" s="178"/>
      <x:c r="B39" s="178"/>
      <x:c r="C39" s="178"/>
      <x:c r="D39" s="178"/>
      <x:c r="E39" s="178"/>
      <x:c r="F39" s="178"/>
      <x:c r="G39" s="178"/>
      <x:c r="H39" s="178"/>
      <x:c r="I39" s="178"/>
      <x:c r="J39" s="178"/>
      <x:c r="K39" s="178"/>
      <x:c r="L39" s="178"/>
      <x:c r="M39" s="178"/>
      <x:c r="N39" s="178"/>
      <x:c r="O39" s="1"/>
      <x:c r="P39" s="1"/>
      <x:c r="Q39" s="1"/>
      <x:c r="R39" s="1"/>
      <x:c r="S39" s="1"/>
      <x:c r="T39" s="1"/>
      <x:c r="U39" s="1"/>
      <x:c r="V39" s="1"/>
      <x:c r="W39" s="1"/>
    </x:row>
    <x:row r="40" ht="25" customHeight="1">
      <x:c r="A40" s="178"/>
      <x:c r="B40" s="178"/>
      <x:c r="C40" s="178"/>
      <x:c r="D40" s="178"/>
      <x:c r="E40" s="178"/>
      <x:c r="F40" s="178"/>
      <x:c r="G40" s="178"/>
      <x:c r="H40" s="178"/>
      <x:c r="I40" s="178"/>
      <x:c r="J40" s="178"/>
      <x:c r="K40" s="178"/>
      <x:c r="L40" s="178"/>
      <x:c r="M40" s="178"/>
      <x:c r="N40" s="178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 ht="25" customHeight="1">
      <x:c r="A42" s="178" t="str">
        <x:v>Gap crítico revisado em 17/10/2026: Listas B10 deve ser numérico entre -4 e 0, coerente com notas/alvos de 1 a 5. Ausente/textual/fora da escala mostra REVISAR GAP nas avaliações válidas e na prontidão/decisão, com contagem n.a. no resumo. A comparação inclui igualdade: gap &lt;= limite é crítico. Zero é permitido e inclui notas exatamente no alvo; escolha um limite negativo para exigir déficit. Só avaliações OK e de peso positivo entram na contagem; peso zero é excluído. As notas e os prazos não dependem desse parâmetro. Corrija o aviso antes de usar a contagem.</x:v>
      </x:c>
      <x:c r="B42" s="178"/>
      <x:c r="C42" s="178"/>
      <x:c r="D42" s="178"/>
      <x:c r="E42" s="178"/>
      <x:c r="F42" s="178"/>
      <x:c r="G42" s="178"/>
      <x:c r="H42" s="178"/>
      <x:c r="I42" s="178"/>
      <x:c r="J42" s="178"/>
      <x:c r="K42" s="178"/>
      <x:c r="L42" s="178"/>
      <x:c r="M42" s="178"/>
      <x:c r="N42" s="178"/>
      <x:c r="O42" s="1"/>
      <x:c r="P42" s="1"/>
      <x:c r="Q42" s="1"/>
      <x:c r="R42" s="1"/>
      <x:c r="S42" s="1"/>
      <x:c r="T42" s="1"/>
      <x:c r="U42" s="1"/>
      <x:c r="V42" s="1"/>
      <x:c r="W42" s="1"/>
    </x:row>
    <x:row r="43" ht="25" customHeight="1">
      <x:c r="A43" s="178"/>
      <x:c r="B43" s="178"/>
      <x:c r="C43" s="178"/>
      <x:c r="D43" s="178"/>
      <x:c r="E43" s="178"/>
      <x:c r="F43" s="178"/>
      <x:c r="G43" s="178"/>
      <x:c r="H43" s="178"/>
      <x:c r="I43" s="178"/>
      <x:c r="J43" s="178"/>
      <x:c r="K43" s="178"/>
      <x:c r="L43" s="178"/>
      <x:c r="M43" s="178"/>
      <x:c r="N43" s="178"/>
      <x:c r="O43" s="1"/>
      <x:c r="P43" s="1"/>
      <x:c r="Q43" s="1"/>
      <x:c r="R43" s="1"/>
      <x:c r="S43" s="1"/>
      <x:c r="T43" s="1"/>
      <x:c r="U43" s="1"/>
      <x:c r="V43" s="1"/>
      <x:c r="W43" s="1"/>
    </x:row>
    <x:row r="44" ht="25" customHeight="1">
      <x:c r="A44" s="178"/>
      <x:c r="B44" s="178"/>
      <x:c r="C44" s="178"/>
      <x:c r="D44" s="178"/>
      <x:c r="E44" s="178"/>
      <x:c r="F44" s="178"/>
      <x:c r="G44" s="178"/>
      <x:c r="H44" s="178"/>
      <x:c r="I44" s="178"/>
      <x:c r="J44" s="178"/>
      <x:c r="K44" s="178"/>
      <x:c r="L44" s="178"/>
      <x:c r="M44" s="178"/>
      <x:c r="N44" s="178"/>
      <x:c r="O44" s="1"/>
      <x:c r="P44" s="1"/>
      <x:c r="Q44" s="1"/>
      <x:c r="R44" s="1"/>
      <x:c r="S44" s="1"/>
      <x:c r="T44" s="1"/>
      <x:c r="U44" s="1"/>
      <x:c r="V44" s="1"/>
      <x:c r="W44" s="1"/>
    </x:row>
    <x:row r="45" ht="25" customHeight="1">
      <x:c r="A45" s="178"/>
      <x:c r="B45" s="178"/>
      <x:c r="C45" s="178"/>
      <x:c r="D45" s="178"/>
      <x:c r="E45" s="178"/>
      <x:c r="F45" s="178"/>
      <x:c r="G45" s="178"/>
      <x:c r="H45" s="178"/>
      <x:c r="I45" s="178"/>
      <x:c r="J45" s="178"/>
      <x:c r="K45" s="178"/>
      <x:c r="L45" s="178"/>
      <x:c r="M45" s="178"/>
      <x:c r="N45" s="178"/>
      <x:c r="O45" s="1"/>
      <x:c r="P45" s="1"/>
      <x:c r="Q45" s="1"/>
      <x:c r="R45" s="1"/>
      <x:c r="S45" s="1"/>
      <x:c r="T45" s="1"/>
      <x:c r="U45" s="1"/>
      <x:c r="V45" s="1"/>
      <x:c r="W45" s="1"/>
    </x:row>
    <x:row r="46" ht="25" customHeight="1">
      <x:c r="A46" s="178"/>
      <x:c r="B46" s="178"/>
      <x:c r="C46" s="178"/>
      <x:c r="D46" s="178"/>
      <x:c r="E46" s="178"/>
      <x:c r="F46" s="178"/>
      <x:c r="G46" s="178"/>
      <x:c r="H46" s="178"/>
      <x:c r="I46" s="178"/>
      <x:c r="J46" s="178"/>
      <x:c r="K46" s="178"/>
      <x:c r="L46" s="178"/>
      <x:c r="M46" s="178"/>
      <x:c r="N46" s="178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</x:row>
  </x:sheetData>
  <x:mergeCells>
    <x:mergeCell ref="A1:H1"/>
    <x:mergeCell ref="A2:H2"/>
    <x:mergeCell ref="A4:H4"/>
    <x:mergeCell ref="A16:H21"/>
    <x:mergeCell ref="A23:N28"/>
    <x:mergeCell ref="A30:N34"/>
    <x:mergeCell ref="A36:N40"/>
    <x:mergeCell ref="A42:N46"/>
  </x:mergeCells>
  <x:pageMargins left="0.7" right="0.7" top="0.75" bottom="0.75" header="0.3" footer="0.3"/>
</x:worksheet>
</file>